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4240" windowHeight="13740" activeTab="2"/>
  </bookViews>
  <sheets>
    <sheet name="Pakiet nr 1" sheetId="13" r:id="rId1"/>
    <sheet name="Pakiet 2" sheetId="20" r:id="rId2"/>
    <sheet name="Pakiet 3" sheetId="21" r:id="rId3"/>
    <sheet name="Pakiet 4" sheetId="22" r:id="rId4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" i="22"/>
  <c r="K1" i="21"/>
  <c r="K1" i="20"/>
  <c r="K5" i="22"/>
  <c r="M5" s="1"/>
  <c r="L5" s="1"/>
  <c r="K7"/>
  <c r="M7"/>
  <c r="L7" s="1"/>
  <c r="K8"/>
  <c r="M8" s="1"/>
  <c r="L8" s="1"/>
  <c r="I5"/>
  <c r="I6"/>
  <c r="K6" s="1"/>
  <c r="M6" s="1"/>
  <c r="L6" s="1"/>
  <c r="I7"/>
  <c r="I8"/>
  <c r="I9"/>
  <c r="K9" s="1"/>
  <c r="M9" s="1"/>
  <c r="L9" s="1"/>
  <c r="I10"/>
  <c r="K10" s="1"/>
  <c r="M10" s="1"/>
  <c r="L10" s="1"/>
  <c r="K10" i="21"/>
  <c r="M10" s="1"/>
  <c r="L10" s="1"/>
  <c r="K12"/>
  <c r="K14"/>
  <c r="M14" s="1"/>
  <c r="L14" s="1"/>
  <c r="I5"/>
  <c r="K5" s="1"/>
  <c r="M5" s="1"/>
  <c r="L5" s="1"/>
  <c r="I6"/>
  <c r="K6" s="1"/>
  <c r="M6" s="1"/>
  <c r="L6" s="1"/>
  <c r="I7"/>
  <c r="K7" s="1"/>
  <c r="M7" s="1"/>
  <c r="L7" s="1"/>
  <c r="I8"/>
  <c r="K8" s="1"/>
  <c r="I9"/>
  <c r="K9" s="1"/>
  <c r="M9" s="1"/>
  <c r="L9" s="1"/>
  <c r="I10"/>
  <c r="I11"/>
  <c r="K11" s="1"/>
  <c r="M11" s="1"/>
  <c r="L11" s="1"/>
  <c r="I12"/>
  <c r="M12" s="1"/>
  <c r="L12" s="1"/>
  <c r="I13"/>
  <c r="K13" s="1"/>
  <c r="M13" s="1"/>
  <c r="L13" s="1"/>
  <c r="I14"/>
  <c r="K6" i="20"/>
  <c r="M6" s="1"/>
  <c r="L6" s="1"/>
  <c r="I5"/>
  <c r="K5" s="1"/>
  <c r="I6"/>
  <c r="K5" i="13"/>
  <c r="M5" s="1"/>
  <c r="L5" s="1"/>
  <c r="I5"/>
  <c r="I6"/>
  <c r="K6" s="1"/>
  <c r="M6" s="1"/>
  <c r="L6" s="1"/>
  <c r="I4" i="22"/>
  <c r="I4" i="21"/>
  <c r="M8" l="1"/>
  <c r="L8" s="1"/>
  <c r="M5" i="20"/>
  <c r="L5" s="1"/>
  <c r="I15" i="21"/>
  <c r="K4"/>
  <c r="K15" l="1"/>
  <c r="M4"/>
  <c r="L4" l="1"/>
  <c r="M15"/>
  <c r="I4" i="13"/>
  <c r="K4" s="1"/>
  <c r="M4" s="1"/>
  <c r="L4" s="1"/>
  <c r="I7" i="20"/>
  <c r="K7" s="1"/>
  <c r="M7" s="1"/>
  <c r="L7" s="1"/>
  <c r="K4" i="22"/>
  <c r="I4" i="20"/>
  <c r="I7" i="13" l="1"/>
  <c r="K4" i="20"/>
  <c r="M4" s="1"/>
  <c r="I8"/>
  <c r="M4" i="22"/>
  <c r="I11"/>
  <c r="K11" l="1"/>
  <c r="M7" i="13"/>
  <c r="K7"/>
  <c r="M8" i="20"/>
  <c r="L4"/>
  <c r="M11" i="22"/>
  <c r="L4"/>
  <c r="K8" i="20"/>
</calcChain>
</file>

<file path=xl/sharedStrings.xml><?xml version="1.0" encoding="utf-8"?>
<sst xmlns="http://schemas.openxmlformats.org/spreadsheetml/2006/main" count="192" uniqueCount="98">
  <si>
    <t>FORMULARZ CENOWY</t>
  </si>
  <si>
    <t xml:space="preserve">   Zał. nr 2</t>
  </si>
  <si>
    <t>Nazwa materiału</t>
  </si>
  <si>
    <t>Nazwa handlowa</t>
  </si>
  <si>
    <t>Postać</t>
  </si>
  <si>
    <t>Rozmiar</t>
  </si>
  <si>
    <t>Ilość</t>
  </si>
  <si>
    <t>Jednostka</t>
  </si>
  <si>
    <t>Cena netto</t>
  </si>
  <si>
    <t>Wartość netto</t>
  </si>
  <si>
    <t>Kwota Vat</t>
  </si>
  <si>
    <t>Cena brutto</t>
  </si>
  <si>
    <t>Wartość brutto</t>
  </si>
  <si>
    <t>1.</t>
  </si>
  <si>
    <t>2.</t>
  </si>
  <si>
    <t>3.</t>
  </si>
  <si>
    <t>Razem</t>
  </si>
  <si>
    <t>Wymagania:</t>
  </si>
  <si>
    <t>SZT.</t>
  </si>
  <si>
    <t>4.</t>
  </si>
  <si>
    <t>5.</t>
  </si>
  <si>
    <t>6.</t>
  </si>
  <si>
    <t>7.</t>
  </si>
  <si>
    <t>Lp.</t>
  </si>
  <si>
    <t>OP.</t>
  </si>
  <si>
    <t>szt.</t>
  </si>
  <si>
    <t>5 cm x 5 cm</t>
  </si>
  <si>
    <t>opatrunek</t>
  </si>
  <si>
    <t>Pojemnik</t>
  </si>
  <si>
    <t>9 cm x 10 cm</t>
  </si>
  <si>
    <t>Mat. Med.</t>
  </si>
  <si>
    <t>Proteza</t>
  </si>
  <si>
    <t>1,75 – 4,50 mm</t>
  </si>
  <si>
    <t>3,0 – 7,0 mm</t>
  </si>
  <si>
    <t>Dreny wentylacyjne wykonane z czystego tytanu lub pozłacanego srebra</t>
  </si>
  <si>
    <t>Wyr. Med.</t>
  </si>
  <si>
    <t>Rozmiary: 0, 1, 2</t>
  </si>
  <si>
    <t>Preparat do usuwania przylepców (Silicone + Butane + Propane)</t>
  </si>
  <si>
    <t>Aerozol</t>
  </si>
  <si>
    <t>50 ml Spray</t>
  </si>
  <si>
    <t>Cement kostny – radiocieniujący z gentamycyną</t>
  </si>
  <si>
    <t>22,4 g proszku + 10 ml cieczy</t>
  </si>
  <si>
    <t>Wosk kostny</t>
  </si>
  <si>
    <t>2,5 g</t>
  </si>
  <si>
    <t>Jednorazowy aplikator z preparatem dezynfekcyjnym. Zawierający w składzie 2% glukonian chlorcheksydyny, 70 % alkohol izopropylowy. Preparat typu Nex Clorex 2% PREP</t>
  </si>
  <si>
    <t>Aplikator</t>
  </si>
  <si>
    <t>3ml</t>
  </si>
  <si>
    <t>Folia z kauczuku silikonowego - elastyczny, dobrze tolerowany, nie powodujący odczynów alergicznych ani toksycznych sterylny materiał zachowujący swoje właściwości podczas długotrwałego stosowania: nie powoduje wzrostu filmu bakteryjnego.</t>
  </si>
  <si>
    <t>folia</t>
  </si>
  <si>
    <t>protezka</t>
  </si>
  <si>
    <t>Przyrząd do drenażu jamy bębenkowej wykonany z politetrafluoroetylenu, sterylny, koloru białego o średnicy 1,15mm z nitką z przędzy poliamidowej. Pakowany pojedynczo w sztywne ochrony polipropylenowe, a te z kolei pakowane w torebki foliowo-papierowe .</t>
  </si>
  <si>
    <t>przyrząd</t>
  </si>
  <si>
    <t>Średnica 1,15mm</t>
  </si>
  <si>
    <t>Przyrząd do drenażu jamy bębenkowej wykonany z politetrafluoroetylenu, sterylny, koloru białego o średnicy 0,9mm. Pakowany pojedynczo w sztywne ochrony polipropylenowe, a te z kolei pakowane w torebki foliowo-papierowe .</t>
  </si>
  <si>
    <t>Średnica 0,9 mm</t>
  </si>
  <si>
    <t>Jednorazowy podkład chłonny, wzmocniony, 8 nitek z poliestru. Nieprzemakalna warstwa wykonana jest z folii polietylenowej po stronie spodniej. Chłonność 470 ml.</t>
  </si>
  <si>
    <t>podkład</t>
  </si>
  <si>
    <t>80cm x 210 cm, op. =25 szt</t>
  </si>
  <si>
    <t>Razem:</t>
  </si>
  <si>
    <t>Pakiet rozpatrywany na pozycje!</t>
  </si>
  <si>
    <t>Sztuczny naskórek</t>
  </si>
  <si>
    <t>18 cm x 10 cm</t>
  </si>
  <si>
    <t>18 cm x 23 cm</t>
  </si>
  <si>
    <t>Vat</t>
  </si>
  <si>
    <t>Proszek→Płyn</t>
  </si>
  <si>
    <r>
      <t xml:space="preserve">Pojemność </t>
    </r>
    <r>
      <rPr>
        <b/>
        <i/>
        <u/>
        <sz val="10"/>
        <color theme="1"/>
        <rFont val="Arial"/>
        <family val="2"/>
        <charset val="238"/>
      </rPr>
      <t>20</t>
    </r>
    <r>
      <rPr>
        <sz val="10"/>
        <color theme="1"/>
        <rFont val="Arial"/>
        <family val="2"/>
        <charset val="238"/>
      </rPr>
      <t xml:space="preserve"> ml (z 4% buforowaną formaliną). Op. = 24 szt</t>
    </r>
  </si>
  <si>
    <r>
      <t xml:space="preserve">Pojemność </t>
    </r>
    <r>
      <rPr>
        <b/>
        <i/>
        <u/>
        <sz val="10"/>
        <color theme="1"/>
        <rFont val="Arial"/>
        <family val="2"/>
        <charset val="238"/>
      </rPr>
      <t>60</t>
    </r>
    <r>
      <rPr>
        <sz val="10"/>
        <color theme="1"/>
        <rFont val="Arial"/>
        <family val="2"/>
        <charset val="238"/>
      </rPr>
      <t xml:space="preserve"> ml (z 4% buforowaną formaliną) Op. = 18 szt.</t>
    </r>
  </si>
  <si>
    <t>VAT</t>
  </si>
  <si>
    <t>55mm x 75mm x 1,0mm</t>
  </si>
  <si>
    <r>
      <t xml:space="preserve">Pakiet nr 2 - Sztuczny naskórek </t>
    </r>
    <r>
      <rPr>
        <i/>
        <sz val="10"/>
        <color theme="1"/>
        <rFont val="Arial"/>
        <family val="2"/>
        <charset val="238"/>
      </rPr>
      <t>(cpv:33141127-6)</t>
    </r>
  </si>
  <si>
    <r>
      <t xml:space="preserve">Pakiet nr 1 - Wyroby medyczne – pasywne implanty ucha środkowego </t>
    </r>
    <r>
      <rPr>
        <i/>
        <sz val="10"/>
        <color theme="1"/>
        <rFont val="Arial"/>
        <family val="2"/>
        <charset val="238"/>
      </rPr>
      <t>(cpv:33141110-3)</t>
    </r>
  </si>
  <si>
    <t>Poz. 4. Działanie biobójcze przetestowane zgodnie z następującymi normami europejskimi:
EN 12054, EN 1500, EN 12791, EN 1275</t>
  </si>
  <si>
    <t>Poz. 11. Produkt będący wyrobem medycznym klasy III.</t>
  </si>
  <si>
    <t>Pakiet nr  4  - Opatrunki różne ( cpv : 33141110-4)</t>
  </si>
  <si>
    <t>Sterylny kompres o właściwościach absorpcyjnych, wykonany z włókien celulozowych zmieszanych z superabsorbentem. Tylna powierzchnia kompresu pokryta hydrofobową włókniną oraz warstwą celulozową. Całość pokryta nieprzywierającą i hydrofilową włókniną. Tylna strona kompresu w kolorze zielonym. Chłonność: minimum 140 g/100 cm2 chłonnej powierzchni rdzenia.</t>
  </si>
  <si>
    <t>Sterylny kompres o właściwościach wysokoabsorpcyjnych, wykonany z  włókien celulozowych i superabsorbentu, tylna powierzchnia kompresu pokryta hydrofobową włókniną oraz warstwą celulozową. Całość pokryta hydrofilową włókniną z silkonową siateczką. Tylna strona kompresu w kolorze zielonym.</t>
  </si>
  <si>
    <t>Przezroczysty opatrunek hydrożelowy z wykonany z polimeru poliuretanowo-polimocznikowego, zawierający glicerynę.  Zawartości wody w hydrożelu min. 50%. Produkt pokryty półprzepuszczalną warstwą foli poliuretanową, z nadrukowaną siatką w celu kontroli wielkości rany. Wyposażony w zewnętrzną krawędź samoprzylepną.</t>
  </si>
  <si>
    <t>Przezroczysty, samoprzylepny opatrunek hydrożelowy z wykonany z polimeru poliuretanowo-polimocznikowego, zawierający glicerynę.  Zawartości wody w hydrożelu min. 50%. Produkt pokryty półprzepuszczalną warstwą foli poliuretanowej,z nadrukowaną siatką w celu kontroli wielkości rany. Wyposażony w taśmę samoprzylepną ułatwiająca mocowanie.</t>
  </si>
  <si>
    <t>10cm x 10 cm , op = 10 szt</t>
  </si>
  <si>
    <t>12,5 cm x 12,5 cm, op = 10 szt</t>
  </si>
  <si>
    <t>5 cm x 7,5 cm, op = 10 szt</t>
  </si>
  <si>
    <t>8 cm x 8cm op. 10 szt.</t>
  </si>
  <si>
    <t>12.5cm x 12.5cm op.10</t>
  </si>
  <si>
    <t>Numer Katalogowy</t>
  </si>
  <si>
    <t>Poz. 3-6 możliwość pozostawienia na ranie przez okres do 7 dni.</t>
  </si>
  <si>
    <t>Poz. 2 . Możliwość pozostawienia na ranie przez okres do 5 dni.</t>
  </si>
  <si>
    <t>Poz. 5-6. Obecność folii silikonowanej z jednej strony z nadrukowanymi numerami 1 i 2 oraz taśma samoprzylepna z nadrukowanymi numerami
3 i 4 ułatwiająca aplikację opatrunku.</t>
  </si>
  <si>
    <t>Poz. 7. możliwość pozostawienia na ranie przez okres do 3 dni.</t>
  </si>
  <si>
    <r>
      <t xml:space="preserve">Pakiet nr 3 - INNE - ROZPATRYWANE POZYCJAMI! </t>
    </r>
    <r>
      <rPr>
        <i/>
        <sz val="10"/>
        <color theme="1"/>
        <rFont val="Arial"/>
        <family val="2"/>
        <charset val="238"/>
      </rPr>
      <t>(cpv:33141127-6)</t>
    </r>
  </si>
  <si>
    <t>Proteza o regulowanej długości 3,0 - 7,0mm (w skokach co 0,25mm) wykonana z czystego tytanu i jednego polipropylenowego wielofunkcyjnego dysku z sizerami – system całkowity</t>
  </si>
  <si>
    <t xml:space="preserve">Proteza o zmiennej regulowanej długości 1,75-4,50mm (w skokach co 0,25mm) wykonana z czystego tytanu i jednego polipropylenowego wielofunkcyjnego dysku z sizerami – system częściowy     </t>
  </si>
  <si>
    <t>Protezka strzemiączka zbudowana z tłoczka wykonanego z politetrafluoroetylenu o długości 2 mm i ø 0,65 mm i prostej taśmy platynowej 0,1 mm x 0,3 mm) połączonego trwale z taśmą platynową  (bez utworzonego zaczepu) przeznaczone do indywidualnego modelowania</t>
  </si>
  <si>
    <r>
      <t xml:space="preserve">Bezpieczny, szczelny pojemnik do transportu próbek biopsyjnych, o poj. </t>
    </r>
    <r>
      <rPr>
        <b/>
        <u/>
        <sz val="10"/>
        <color theme="1"/>
        <rFont val="Arial"/>
        <family val="2"/>
        <charset val="238"/>
      </rPr>
      <t>20 ml</t>
    </r>
    <r>
      <rPr>
        <sz val="10"/>
        <color theme="1"/>
        <rFont val="Arial"/>
        <family val="2"/>
        <charset val="238"/>
      </rPr>
      <t xml:space="preserve">, składający się ze zbiorniczka – fiolki i nakrętki z zamkniętą w środku 4% buforowaną formaliną </t>
    </r>
    <r>
      <rPr>
        <i/>
        <sz val="10"/>
        <color theme="1"/>
        <rFont val="Arial"/>
        <family val="2"/>
        <charset val="238"/>
      </rPr>
      <t>/typu BiopSafe/</t>
    </r>
  </si>
  <si>
    <r>
      <t xml:space="preserve">Bezpieczny, szczelny pojemnik do transportu próbek biopsyjnych, o poj. </t>
    </r>
    <r>
      <rPr>
        <b/>
        <u/>
        <sz val="10"/>
        <color theme="1"/>
        <rFont val="Arial"/>
        <family val="2"/>
        <charset val="238"/>
      </rPr>
      <t>60 ml</t>
    </r>
    <r>
      <rPr>
        <sz val="10"/>
        <color theme="1"/>
        <rFont val="Arial"/>
        <family val="2"/>
        <charset val="238"/>
      </rPr>
      <t xml:space="preserve">, składający się ze zbiorniczka – fiolki i nakrętki z zamkniętą w środku 4% buforowaną formaliną </t>
    </r>
    <r>
      <rPr>
        <i/>
        <sz val="10"/>
        <color theme="1"/>
        <rFont val="Arial"/>
        <family val="2"/>
        <charset val="238"/>
      </rPr>
      <t>/typu BiopSafe/</t>
    </r>
  </si>
  <si>
    <t>Przezroczysty opatrunek hydrożelowy z wykonany z polimeru poliuretanowo-polimocznikowego, zawierający glicerynę. Zawartości wody w hydrożelu min. 50%. Produkt pokryty półprzepuszczalną warstwą foli poliuretanową, z nadrukowaną siatką w celu kontroli wielkości rany. Wyposażony w zewnętrzną krawędź samoprzylepną.</t>
  </si>
  <si>
    <t>Przezroczysty, samoprzylepny opatrunek hydrożelowy z wykonany z polimeru poliuretanowo-polimocznikowego, zawierający glicerynę.  Zawartości wody w hydrożelu min. 50%. Produkt pokryty półprzepuszczalną warstwą foli poliuretanowej, z nadrukowaną siatką w celu kontroli wielkości rany. Wyposażony w taśmę samoprzylepną ułatwiająca mocowanie.</t>
  </si>
  <si>
    <t>Opatrunek z mechanizmem płucząco-absorpcyjnym, nasączony roztworem Ringera z zawartością antydrobnoustrojowej substancji PHMB (chlorowodorek poliheksametylenu biguanidyny) w swej budowie zawierający superabsorbent SAP. Strona opatrunku stykająca się z raną pokryta nieprzywierającymi paskami sylikonu. Zewnętrzna warstwa pokryta polipropylenową membraną półprzepuszczalną.</t>
  </si>
  <si>
    <t>39/2021/PN</t>
  </si>
</sst>
</file>

<file path=xl/styles.xml><?xml version="1.0" encoding="utf-8"?>
<styleSheet xmlns="http://schemas.openxmlformats.org/spreadsheetml/2006/main">
  <numFmts count="1">
    <numFmt numFmtId="164" formatCode="&quot;TRUE&quot;;&quot;TRUE&quot;;&quot;FALSE&quot;"/>
  </numFmts>
  <fonts count="26">
    <font>
      <sz val="11"/>
      <color theme="1"/>
      <name val="Arial2"/>
      <family val="2"/>
      <charset val="238"/>
    </font>
    <font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1"/>
      <color theme="1"/>
      <name val="Arial2"/>
      <family val="2"/>
      <charset val="238"/>
    </font>
    <font>
      <b/>
      <sz val="10"/>
      <color rgb="FF000000"/>
      <name val="Arial2"/>
      <family val="2"/>
      <charset val="238"/>
    </font>
    <font>
      <sz val="10"/>
      <color rgb="FFFFFFFF"/>
      <name val="Arial2"/>
      <family val="2"/>
      <charset val="238"/>
    </font>
    <font>
      <sz val="10"/>
      <color rgb="FFCC0000"/>
      <name val="Arial2"/>
      <family val="2"/>
      <charset val="238"/>
    </font>
    <font>
      <b/>
      <sz val="10"/>
      <color rgb="FFFFFFFF"/>
      <name val="Arial2"/>
      <family val="2"/>
      <charset val="238"/>
    </font>
    <font>
      <i/>
      <sz val="10"/>
      <color rgb="FF808080"/>
      <name val="Arial2"/>
      <family val="2"/>
      <charset val="238"/>
    </font>
    <font>
      <sz val="10"/>
      <color rgb="FF006600"/>
      <name val="Arial2"/>
      <family val="2"/>
      <charset val="238"/>
    </font>
    <font>
      <b/>
      <sz val="24"/>
      <color rgb="FF000000"/>
      <name val="Arial2"/>
      <family val="2"/>
      <charset val="238"/>
    </font>
    <font>
      <sz val="18"/>
      <color rgb="FF000000"/>
      <name val="Arial2"/>
      <family val="2"/>
      <charset val="238"/>
    </font>
    <font>
      <sz val="12"/>
      <color rgb="FF000000"/>
      <name val="Arial2"/>
      <family val="2"/>
      <charset val="238"/>
    </font>
    <font>
      <u/>
      <sz val="10"/>
      <color rgb="FF0000EE"/>
      <name val="Arial2"/>
      <family val="2"/>
      <charset val="238"/>
    </font>
    <font>
      <sz val="10"/>
      <color rgb="FF996600"/>
      <name val="Arial2"/>
      <family val="2"/>
      <charset val="238"/>
    </font>
    <font>
      <sz val="11"/>
      <color rgb="FF000000"/>
      <name val="Arial3"/>
      <family val="2"/>
      <charset val="238"/>
    </font>
    <font>
      <sz val="10"/>
      <color rgb="FF333333"/>
      <name val="Arial2"/>
      <family val="2"/>
      <charset val="238"/>
    </font>
    <font>
      <b/>
      <i/>
      <u/>
      <sz val="10"/>
      <color rgb="FF000000"/>
      <name val="Arial2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u/>
      <sz val="10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  <font>
      <b/>
      <i/>
      <u/>
      <sz val="10"/>
      <color theme="1"/>
      <name val="Arial"/>
      <family val="2"/>
      <charset val="238"/>
    </font>
    <font>
      <sz val="10"/>
      <color rgb="FF00A65D"/>
      <name val="Arial"/>
      <family val="2"/>
      <charset val="238"/>
    </font>
    <font>
      <sz val="10"/>
      <color theme="1"/>
      <name val="Arial2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</fills>
  <borders count="11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20">
    <xf numFmtId="0" fontId="0" fillId="0" borderId="0"/>
    <xf numFmtId="0" fontId="4" fillId="0" borderId="0"/>
    <xf numFmtId="0" fontId="5" fillId="2" borderId="0"/>
    <xf numFmtId="0" fontId="5" fillId="3" borderId="0"/>
    <xf numFmtId="0" fontId="4" fillId="4" borderId="0"/>
    <xf numFmtId="0" fontId="6" fillId="5" borderId="0"/>
    <xf numFmtId="0" fontId="7" fillId="6" borderId="0"/>
    <xf numFmtId="0" fontId="8" fillId="0" borderId="0"/>
    <xf numFmtId="0" fontId="9" fillId="7" borderId="0"/>
    <xf numFmtId="0" fontId="10" fillId="0" borderId="0"/>
    <xf numFmtId="0" fontId="11" fillId="0" borderId="0"/>
    <xf numFmtId="0" fontId="12" fillId="0" borderId="0"/>
    <xf numFmtId="0" fontId="13" fillId="0" borderId="0"/>
    <xf numFmtId="0" fontId="14" fillId="8" borderId="0"/>
    <xf numFmtId="0" fontId="15" fillId="0" borderId="0"/>
    <xf numFmtId="0" fontId="16" fillId="8" borderId="1"/>
    <xf numFmtId="0" fontId="17" fillId="0" borderId="0"/>
    <xf numFmtId="0" fontId="3" fillId="0" borderId="0"/>
    <xf numFmtId="0" fontId="3" fillId="0" borderId="0"/>
    <xf numFmtId="0" fontId="6" fillId="0" borderId="0"/>
  </cellStyleXfs>
  <cellXfs count="85">
    <xf numFmtId="0" fontId="0" fillId="0" borderId="0" xfId="0"/>
    <xf numFmtId="4" fontId="18" fillId="0" borderId="0" xfId="0" applyNumberFormat="1" applyFont="1" applyAlignment="1">
      <alignment horizontal="center" vertical="center"/>
    </xf>
    <xf numFmtId="4" fontId="18" fillId="0" borderId="2" xfId="0" applyNumberFormat="1" applyFont="1" applyBorder="1" applyAlignment="1">
      <alignment horizontal="center" vertical="center" wrapText="1"/>
    </xf>
    <xf numFmtId="49" fontId="18" fillId="0" borderId="0" xfId="0" applyNumberFormat="1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49" fontId="18" fillId="0" borderId="2" xfId="0" applyNumberFormat="1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/>
    </xf>
    <xf numFmtId="49" fontId="19" fillId="0" borderId="2" xfId="0" applyNumberFormat="1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49" fontId="18" fillId="0" borderId="2" xfId="0" applyNumberFormat="1" applyFont="1" applyBorder="1" applyAlignment="1">
      <alignment horizontal="center" vertical="center"/>
    </xf>
    <xf numFmtId="3" fontId="18" fillId="0" borderId="2" xfId="0" applyNumberFormat="1" applyFont="1" applyBorder="1" applyAlignment="1">
      <alignment horizontal="center" vertical="center"/>
    </xf>
    <xf numFmtId="9" fontId="18" fillId="0" borderId="2" xfId="0" applyNumberFormat="1" applyFont="1" applyBorder="1" applyAlignment="1">
      <alignment horizontal="center" vertical="center"/>
    </xf>
    <xf numFmtId="4" fontId="18" fillId="0" borderId="2" xfId="0" applyNumberFormat="1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4" fontId="19" fillId="0" borderId="2" xfId="0" applyNumberFormat="1" applyFont="1" applyBorder="1" applyAlignment="1">
      <alignment horizontal="center" vertical="center"/>
    </xf>
    <xf numFmtId="49" fontId="18" fillId="0" borderId="2" xfId="0" applyNumberFormat="1" applyFont="1" applyBorder="1" applyAlignment="1">
      <alignment horizontal="left" vertical="center" wrapText="1"/>
    </xf>
    <xf numFmtId="0" fontId="18" fillId="0" borderId="0" xfId="0" applyFont="1" applyFill="1" applyAlignment="1">
      <alignment horizontal="center" vertical="center"/>
    </xf>
    <xf numFmtId="0" fontId="20" fillId="0" borderId="0" xfId="0" applyFont="1" applyFill="1" applyAlignment="1">
      <alignment horizontal="center" vertical="center"/>
    </xf>
    <xf numFmtId="164" fontId="18" fillId="0" borderId="0" xfId="0" applyNumberFormat="1" applyFont="1" applyAlignment="1">
      <alignment horizontal="center" vertical="center"/>
    </xf>
    <xf numFmtId="164" fontId="18" fillId="0" borderId="0" xfId="0" applyNumberFormat="1" applyFont="1" applyAlignment="1">
      <alignment horizontal="center" vertical="center" wrapText="1"/>
    </xf>
    <xf numFmtId="49" fontId="24" fillId="0" borderId="0" xfId="0" applyNumberFormat="1" applyFont="1" applyFill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vertical="center" wrapText="1"/>
    </xf>
    <xf numFmtId="3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4" fontId="25" fillId="0" borderId="2" xfId="0" applyNumberFormat="1" applyFont="1" applyBorder="1" applyAlignment="1">
      <alignment vertical="center"/>
    </xf>
    <xf numFmtId="4" fontId="2" fillId="0" borderId="2" xfId="0" applyNumberFormat="1" applyFont="1" applyBorder="1" applyAlignment="1">
      <alignment horizontal="center" vertical="center"/>
    </xf>
    <xf numFmtId="9" fontId="2" fillId="0" borderId="2" xfId="0" applyNumberFormat="1" applyFont="1" applyBorder="1" applyAlignment="1">
      <alignment horizontal="center" vertical="center"/>
    </xf>
    <xf numFmtId="4" fontId="25" fillId="0" borderId="2" xfId="0" applyNumberFormat="1" applyFont="1" applyBorder="1"/>
    <xf numFmtId="0" fontId="2" fillId="0" borderId="10" xfId="0" applyFont="1" applyBorder="1" applyAlignment="1">
      <alignment horizontal="center" vertical="center"/>
    </xf>
    <xf numFmtId="49" fontId="19" fillId="0" borderId="10" xfId="0" applyNumberFormat="1" applyFont="1" applyBorder="1" applyAlignment="1">
      <alignment horizontal="center" vertical="center" wrapText="1"/>
    </xf>
    <xf numFmtId="49" fontId="19" fillId="0" borderId="7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/>
    </xf>
    <xf numFmtId="49" fontId="19" fillId="0" borderId="2" xfId="0" applyNumberFormat="1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3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9" fontId="2" fillId="0" borderId="2" xfId="0" applyNumberFormat="1" applyFont="1" applyBorder="1" applyAlignment="1">
      <alignment horizontal="center" vertical="center"/>
    </xf>
    <xf numFmtId="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4" fontId="19" fillId="0" borderId="2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" fontId="19" fillId="0" borderId="6" xfId="0" applyNumberFormat="1" applyFont="1" applyBorder="1" applyAlignment="1">
      <alignment horizontal="center" vertical="center"/>
    </xf>
    <xf numFmtId="4" fontId="2" fillId="0" borderId="2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49" fontId="2" fillId="0" borderId="7" xfId="0" applyNumberFormat="1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49" fontId="19" fillId="0" borderId="2" xfId="0" applyNumberFormat="1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49" fontId="19" fillId="0" borderId="4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vertical="center" wrapText="1"/>
    </xf>
    <xf numFmtId="0" fontId="19" fillId="0" borderId="0" xfId="0" applyFont="1" applyAlignment="1">
      <alignment horizontal="left" vertical="center"/>
    </xf>
    <xf numFmtId="4" fontId="18" fillId="0" borderId="4" xfId="0" applyNumberFormat="1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49" fontId="1" fillId="0" borderId="2" xfId="0" applyNumberFormat="1" applyFont="1" applyBorder="1" applyAlignment="1">
      <alignment vertical="center" wrapText="1"/>
    </xf>
    <xf numFmtId="49" fontId="2" fillId="0" borderId="2" xfId="0" applyNumberFormat="1" applyFont="1" applyBorder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22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2" fillId="0" borderId="3" xfId="0" applyFont="1" applyBorder="1" applyAlignment="1">
      <alignment horizontal="left" vertical="center"/>
    </xf>
    <xf numFmtId="49" fontId="19" fillId="0" borderId="4" xfId="0" applyNumberFormat="1" applyFont="1" applyBorder="1" applyAlignment="1">
      <alignment horizontal="center" vertical="center" wrapText="1"/>
    </xf>
    <xf numFmtId="49" fontId="19" fillId="0" borderId="5" xfId="0" applyNumberFormat="1" applyFont="1" applyBorder="1" applyAlignment="1">
      <alignment horizontal="center" vertical="center" wrapText="1"/>
    </xf>
    <xf numFmtId="49" fontId="19" fillId="0" borderId="6" xfId="0" applyNumberFormat="1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49" fontId="19" fillId="0" borderId="4" xfId="0" applyNumberFormat="1" applyFont="1" applyFill="1" applyBorder="1" applyAlignment="1">
      <alignment horizontal="center" vertical="center" wrapText="1"/>
    </xf>
    <xf numFmtId="49" fontId="19" fillId="0" borderId="5" xfId="0" applyNumberFormat="1" applyFont="1" applyFill="1" applyBorder="1" applyAlignment="1">
      <alignment horizontal="center" vertical="center" wrapText="1"/>
    </xf>
    <xf numFmtId="49" fontId="19" fillId="0" borderId="6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23" fillId="0" borderId="0" xfId="0" applyFont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19" fillId="0" borderId="8" xfId="0" applyFont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 wrapText="1"/>
    </xf>
  </cellXfs>
  <cellStyles count="20">
    <cellStyle name="Accent" xfId="1"/>
    <cellStyle name="Accent 1" xfId="2"/>
    <cellStyle name="Accent 2" xfId="3"/>
    <cellStyle name="Accent 3" xfId="4"/>
    <cellStyle name="Bad" xfId="5"/>
    <cellStyle name="Error" xfId="6"/>
    <cellStyle name="Footnote" xfId="7"/>
    <cellStyle name="Good" xfId="8"/>
    <cellStyle name="Heading (user)" xfId="9"/>
    <cellStyle name="Heading 1" xfId="10"/>
    <cellStyle name="Heading 2" xfId="11"/>
    <cellStyle name="Hyperlink" xfId="12"/>
    <cellStyle name="Neutral" xfId="13"/>
    <cellStyle name="Normalny" xfId="0" builtinId="0" customBuiltin="1"/>
    <cellStyle name="Normalny 2" xfId="14"/>
    <cellStyle name="Note" xfId="15"/>
    <cellStyle name="Result (user)" xfId="16"/>
    <cellStyle name="Status" xfId="17"/>
    <cellStyle name="Text" xfId="18"/>
    <cellStyle name="Warning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0" tint="-4.9989318521683403E-2"/>
  </sheetPr>
  <dimension ref="A1:M7"/>
  <sheetViews>
    <sheetView workbookViewId="0">
      <selection activeCell="A2" sqref="A2:M2"/>
    </sheetView>
  </sheetViews>
  <sheetFormatPr defaultRowHeight="12.75" customHeight="1"/>
  <cols>
    <col min="1" max="1" width="3.625" style="24" customWidth="1"/>
    <col min="2" max="2" width="33.625" style="24" customWidth="1"/>
    <col min="3" max="3" width="11.75" style="24" customWidth="1"/>
    <col min="4" max="4" width="10.125" style="24" customWidth="1"/>
    <col min="5" max="5" width="13.625" style="24" customWidth="1"/>
    <col min="6" max="6" width="5.125" style="24" customWidth="1"/>
    <col min="7" max="7" width="6" style="24" customWidth="1"/>
    <col min="8" max="8" width="8.25" style="24" customWidth="1"/>
    <col min="9" max="9" width="8.75" style="24" customWidth="1"/>
    <col min="10" max="10" width="4.25" style="24" customWidth="1"/>
    <col min="11" max="12" width="8.25" style="24" customWidth="1"/>
    <col min="13" max="13" width="9.625" style="24" customWidth="1"/>
    <col min="14" max="257" width="8.25" style="24" customWidth="1"/>
    <col min="258" max="16384" width="9" style="24"/>
  </cols>
  <sheetData>
    <row r="1" spans="1:13" ht="19.5" customHeight="1">
      <c r="A1" s="67" t="s">
        <v>0</v>
      </c>
      <c r="B1" s="67"/>
      <c r="C1" s="67"/>
      <c r="D1" s="67"/>
      <c r="E1" s="67"/>
      <c r="F1" s="67"/>
      <c r="G1" s="67"/>
      <c r="H1" s="67"/>
      <c r="I1" s="67"/>
      <c r="J1" s="67"/>
      <c r="K1" s="68" t="s">
        <v>97</v>
      </c>
      <c r="L1" s="69"/>
      <c r="M1" s="24" t="s">
        <v>1</v>
      </c>
    </row>
    <row r="2" spans="1:13" ht="17.100000000000001" customHeight="1">
      <c r="A2" s="70" t="s">
        <v>70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</row>
    <row r="3" spans="1:13" ht="37.35" customHeight="1">
      <c r="A3" s="8" t="s">
        <v>23</v>
      </c>
      <c r="B3" s="8" t="s">
        <v>2</v>
      </c>
      <c r="C3" s="8" t="s">
        <v>3</v>
      </c>
      <c r="D3" s="8" t="s">
        <v>4</v>
      </c>
      <c r="E3" s="8" t="s">
        <v>5</v>
      </c>
      <c r="F3" s="8" t="s">
        <v>6</v>
      </c>
      <c r="G3" s="8" t="s">
        <v>7</v>
      </c>
      <c r="H3" s="8" t="s">
        <v>8</v>
      </c>
      <c r="I3" s="8" t="s">
        <v>9</v>
      </c>
      <c r="J3" s="8" t="s">
        <v>63</v>
      </c>
      <c r="K3" s="8" t="s">
        <v>10</v>
      </c>
      <c r="L3" s="8" t="s">
        <v>11</v>
      </c>
      <c r="M3" s="8" t="s">
        <v>12</v>
      </c>
    </row>
    <row r="4" spans="1:13" ht="76.5" customHeight="1">
      <c r="A4" s="25" t="s">
        <v>13</v>
      </c>
      <c r="B4" s="62" t="s">
        <v>90</v>
      </c>
      <c r="C4" s="25"/>
      <c r="D4" s="25" t="s">
        <v>31</v>
      </c>
      <c r="E4" s="25" t="s">
        <v>32</v>
      </c>
      <c r="F4" s="27">
        <v>20</v>
      </c>
      <c r="G4" s="28" t="s">
        <v>25</v>
      </c>
      <c r="H4" s="29"/>
      <c r="I4" s="30">
        <f>F4*H4</f>
        <v>0</v>
      </c>
      <c r="J4" s="31"/>
      <c r="K4" s="30">
        <f>I4*J4</f>
        <v>0</v>
      </c>
      <c r="L4" s="30">
        <f>M4/F4</f>
        <v>0</v>
      </c>
      <c r="M4" s="30">
        <f>I4+K4</f>
        <v>0</v>
      </c>
    </row>
    <row r="5" spans="1:13" ht="63.75">
      <c r="A5" s="25" t="s">
        <v>14</v>
      </c>
      <c r="B5" s="62" t="s">
        <v>89</v>
      </c>
      <c r="C5" s="25"/>
      <c r="D5" s="25" t="s">
        <v>31</v>
      </c>
      <c r="E5" s="25" t="s">
        <v>33</v>
      </c>
      <c r="F5" s="27">
        <v>20</v>
      </c>
      <c r="G5" s="28" t="s">
        <v>25</v>
      </c>
      <c r="H5" s="29"/>
      <c r="I5" s="43">
        <f t="shared" ref="I5:I6" si="0">F5*H5</f>
        <v>0</v>
      </c>
      <c r="J5" s="31"/>
      <c r="K5" s="43">
        <f t="shared" ref="K5:K6" si="1">I5*J5</f>
        <v>0</v>
      </c>
      <c r="L5" s="43">
        <f t="shared" ref="L5:L6" si="2">M5/F5</f>
        <v>0</v>
      </c>
      <c r="M5" s="43">
        <f t="shared" ref="M5:M6" si="3">I5+K5</f>
        <v>0</v>
      </c>
    </row>
    <row r="6" spans="1:13" ht="25.5">
      <c r="A6" s="25" t="s">
        <v>15</v>
      </c>
      <c r="B6" s="26" t="s">
        <v>34</v>
      </c>
      <c r="C6" s="25"/>
      <c r="D6" s="25" t="s">
        <v>35</v>
      </c>
      <c r="E6" s="25" t="s">
        <v>36</v>
      </c>
      <c r="F6" s="27">
        <v>60</v>
      </c>
      <c r="G6" s="28" t="s">
        <v>25</v>
      </c>
      <c r="H6" s="29"/>
      <c r="I6" s="43">
        <f t="shared" si="0"/>
        <v>0</v>
      </c>
      <c r="J6" s="31"/>
      <c r="K6" s="43">
        <f t="shared" si="1"/>
        <v>0</v>
      </c>
      <c r="L6" s="43">
        <f t="shared" si="2"/>
        <v>0</v>
      </c>
      <c r="M6" s="43">
        <f t="shared" si="3"/>
        <v>0</v>
      </c>
    </row>
    <row r="7" spans="1:13" ht="20.25" customHeight="1">
      <c r="A7" s="71" t="s">
        <v>16</v>
      </c>
      <c r="B7" s="72"/>
      <c r="C7" s="72"/>
      <c r="D7" s="72"/>
      <c r="E7" s="72"/>
      <c r="F7" s="72"/>
      <c r="G7" s="72"/>
      <c r="H7" s="73"/>
      <c r="I7" s="16">
        <f>SUM(I4:I6)</f>
        <v>0</v>
      </c>
      <c r="J7" s="16"/>
      <c r="K7" s="16">
        <f>SUM(K4:K6)</f>
        <v>0</v>
      </c>
      <c r="L7" s="16"/>
      <c r="M7" s="16">
        <f>SUM(M4:M6)</f>
        <v>0</v>
      </c>
    </row>
  </sheetData>
  <mergeCells count="4">
    <mergeCell ref="A1:J1"/>
    <mergeCell ref="K1:L1"/>
    <mergeCell ref="A2:M2"/>
    <mergeCell ref="A7:H7"/>
  </mergeCells>
  <pageMargins left="0.28125" right="0.17708333333333334" top="0.58267716535433078" bottom="0.61141732283464578" header="0.28740157480314965" footer="0.31614173228346459"/>
  <pageSetup paperSize="9" fitToWidth="0" fitToHeight="0" pageOrder="overThenDown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0" tint="-4.9989318521683403E-2"/>
  </sheetPr>
  <dimension ref="A1:M33"/>
  <sheetViews>
    <sheetView workbookViewId="0">
      <selection activeCell="A2" sqref="A2:M2"/>
    </sheetView>
  </sheetViews>
  <sheetFormatPr defaultRowHeight="12.75"/>
  <cols>
    <col min="1" max="1" width="3.75" style="10" customWidth="1"/>
    <col min="2" max="2" width="22.25" style="10" customWidth="1"/>
    <col min="3" max="3" width="12.25" style="10" customWidth="1"/>
    <col min="4" max="4" width="10.125" style="10" customWidth="1"/>
    <col min="5" max="5" width="14" style="10" customWidth="1"/>
    <col min="6" max="6" width="6" style="10" customWidth="1"/>
    <col min="7" max="7" width="5.625" style="10" customWidth="1"/>
    <col min="8" max="8" width="8" style="10" customWidth="1"/>
    <col min="9" max="9" width="10.125" style="10" customWidth="1"/>
    <col min="10" max="10" width="5.875" style="10" customWidth="1"/>
    <col min="11" max="11" width="9.5" style="10" customWidth="1"/>
    <col min="12" max="12" width="8.625" style="10" customWidth="1"/>
    <col min="13" max="13" width="10.5" style="10" customWidth="1"/>
    <col min="14" max="16384" width="9" style="10"/>
  </cols>
  <sheetData>
    <row r="1" spans="1:13" ht="19.5" customHeight="1">
      <c r="A1" s="67" t="s">
        <v>0</v>
      </c>
      <c r="B1" s="67"/>
      <c r="C1" s="67"/>
      <c r="D1" s="67"/>
      <c r="E1" s="67"/>
      <c r="F1" s="67"/>
      <c r="G1" s="67"/>
      <c r="H1" s="67"/>
      <c r="I1" s="67"/>
      <c r="J1" s="67"/>
      <c r="K1" s="74" t="str">
        <f>'Pakiet nr 1'!K1:L1</f>
        <v>39/2021/PN</v>
      </c>
      <c r="L1" s="74"/>
      <c r="M1" s="10" t="s">
        <v>1</v>
      </c>
    </row>
    <row r="2" spans="1:13" ht="14.25" customHeight="1">
      <c r="A2" s="70" t="s">
        <v>69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</row>
    <row r="3" spans="1:13" ht="26.25" customHeight="1">
      <c r="A3" s="7" t="s">
        <v>23</v>
      </c>
      <c r="B3" s="8" t="s">
        <v>2</v>
      </c>
      <c r="C3" s="8" t="s">
        <v>3</v>
      </c>
      <c r="D3" s="8" t="s">
        <v>4</v>
      </c>
      <c r="E3" s="8" t="s">
        <v>5</v>
      </c>
      <c r="F3" s="8" t="s">
        <v>6</v>
      </c>
      <c r="G3" s="8" t="s">
        <v>7</v>
      </c>
      <c r="H3" s="8" t="s">
        <v>8</v>
      </c>
      <c r="I3" s="8" t="s">
        <v>9</v>
      </c>
      <c r="J3" s="8" t="s">
        <v>63</v>
      </c>
      <c r="K3" s="8" t="s">
        <v>10</v>
      </c>
      <c r="L3" s="8" t="s">
        <v>11</v>
      </c>
      <c r="M3" s="8" t="s">
        <v>12</v>
      </c>
    </row>
    <row r="4" spans="1:13">
      <c r="A4" s="11" t="s">
        <v>13</v>
      </c>
      <c r="B4" s="17" t="s">
        <v>60</v>
      </c>
      <c r="C4" s="6"/>
      <c r="D4" s="6" t="s">
        <v>30</v>
      </c>
      <c r="E4" s="6" t="s">
        <v>26</v>
      </c>
      <c r="F4" s="12">
        <v>30</v>
      </c>
      <c r="G4" s="15" t="s">
        <v>18</v>
      </c>
      <c r="H4" s="32"/>
      <c r="I4" s="2">
        <f>F4*H4</f>
        <v>0</v>
      </c>
      <c r="J4" s="13"/>
      <c r="K4" s="2">
        <f>I4*J4</f>
        <v>0</v>
      </c>
      <c r="L4" s="2">
        <f>M4/F4</f>
        <v>0</v>
      </c>
      <c r="M4" s="2">
        <f>I4+K4</f>
        <v>0</v>
      </c>
    </row>
    <row r="5" spans="1:13">
      <c r="A5" s="11" t="s">
        <v>14</v>
      </c>
      <c r="B5" s="17" t="s">
        <v>60</v>
      </c>
      <c r="C5" s="6"/>
      <c r="D5" s="6" t="s">
        <v>30</v>
      </c>
      <c r="E5" s="6" t="s">
        <v>29</v>
      </c>
      <c r="F5" s="12">
        <v>100</v>
      </c>
      <c r="G5" s="15" t="s">
        <v>18</v>
      </c>
      <c r="H5" s="32"/>
      <c r="I5" s="2">
        <f t="shared" ref="I5:I6" si="0">F5*H5</f>
        <v>0</v>
      </c>
      <c r="J5" s="13"/>
      <c r="K5" s="2">
        <f t="shared" ref="K5:K7" si="1">I5*J5</f>
        <v>0</v>
      </c>
      <c r="L5" s="2">
        <f t="shared" ref="L5:L7" si="2">M5/F5</f>
        <v>0</v>
      </c>
      <c r="M5" s="2">
        <f t="shared" ref="M5:M7" si="3">I5+K5</f>
        <v>0</v>
      </c>
    </row>
    <row r="6" spans="1:13">
      <c r="A6" s="11" t="s">
        <v>15</v>
      </c>
      <c r="B6" s="17" t="s">
        <v>60</v>
      </c>
      <c r="C6" s="6"/>
      <c r="D6" s="6" t="s">
        <v>30</v>
      </c>
      <c r="E6" s="6" t="s">
        <v>61</v>
      </c>
      <c r="F6" s="12">
        <v>70</v>
      </c>
      <c r="G6" s="15" t="s">
        <v>18</v>
      </c>
      <c r="H6" s="32"/>
      <c r="I6" s="2">
        <f t="shared" si="0"/>
        <v>0</v>
      </c>
      <c r="J6" s="13"/>
      <c r="K6" s="2">
        <f t="shared" si="1"/>
        <v>0</v>
      </c>
      <c r="L6" s="2">
        <f t="shared" si="2"/>
        <v>0</v>
      </c>
      <c r="M6" s="2">
        <f t="shared" si="3"/>
        <v>0</v>
      </c>
    </row>
    <row r="7" spans="1:13">
      <c r="A7" s="11" t="s">
        <v>19</v>
      </c>
      <c r="B7" s="17" t="s">
        <v>60</v>
      </c>
      <c r="C7" s="6"/>
      <c r="D7" s="6" t="s">
        <v>30</v>
      </c>
      <c r="E7" s="6" t="s">
        <v>62</v>
      </c>
      <c r="F7" s="12">
        <v>40</v>
      </c>
      <c r="G7" s="15" t="s">
        <v>18</v>
      </c>
      <c r="H7" s="32"/>
      <c r="I7" s="2">
        <f t="shared" ref="I7" si="4">F7*H7</f>
        <v>0</v>
      </c>
      <c r="J7" s="13"/>
      <c r="K7" s="2">
        <f t="shared" si="1"/>
        <v>0</v>
      </c>
      <c r="L7" s="2">
        <f t="shared" si="2"/>
        <v>0</v>
      </c>
      <c r="M7" s="2">
        <f t="shared" si="3"/>
        <v>0</v>
      </c>
    </row>
    <row r="8" spans="1:13" ht="26.25" customHeight="1">
      <c r="A8" s="75" t="s">
        <v>16</v>
      </c>
      <c r="B8" s="76"/>
      <c r="C8" s="76"/>
      <c r="D8" s="76"/>
      <c r="E8" s="76"/>
      <c r="F8" s="76"/>
      <c r="G8" s="76"/>
      <c r="H8" s="77"/>
      <c r="I8" s="16">
        <f>SUM(I4:I7)</f>
        <v>0</v>
      </c>
      <c r="J8" s="16"/>
      <c r="K8" s="16">
        <f>SUM(K4:K7)</f>
        <v>0</v>
      </c>
      <c r="L8" s="16"/>
      <c r="M8" s="16">
        <f>SUM(M4:M7)</f>
        <v>0</v>
      </c>
    </row>
    <row r="9" spans="1:13">
      <c r="A9" s="3"/>
    </row>
    <row r="10" spans="1:13">
      <c r="A10" s="3"/>
    </row>
    <row r="11" spans="1:13">
      <c r="A11" s="3"/>
    </row>
    <row r="12" spans="1:13">
      <c r="A12" s="3"/>
    </row>
    <row r="13" spans="1:13">
      <c r="A13" s="3"/>
    </row>
    <row r="14" spans="1:13">
      <c r="A14" s="3"/>
    </row>
    <row r="15" spans="1:13">
      <c r="A15" s="3"/>
    </row>
    <row r="16" spans="1:13">
      <c r="A16" s="22"/>
      <c r="B16" s="18"/>
    </row>
    <row r="17" spans="1:12">
      <c r="A17" s="3"/>
      <c r="B17" s="19"/>
      <c r="C17" s="9"/>
    </row>
    <row r="18" spans="1:12">
      <c r="A18" s="3"/>
      <c r="C18" s="20"/>
      <c r="D18" s="20"/>
      <c r="E18" s="20"/>
      <c r="F18" s="20"/>
      <c r="G18" s="20"/>
      <c r="H18" s="20"/>
      <c r="I18" s="20"/>
      <c r="J18" s="20"/>
      <c r="K18" s="20"/>
      <c r="L18" s="21"/>
    </row>
    <row r="19" spans="1:12">
      <c r="A19" s="3"/>
    </row>
    <row r="20" spans="1:12">
      <c r="A20" s="3"/>
    </row>
    <row r="21" spans="1:12">
      <c r="A21" s="3"/>
    </row>
    <row r="22" spans="1:12">
      <c r="A22" s="3"/>
    </row>
    <row r="23" spans="1:12">
      <c r="A23" s="3"/>
    </row>
    <row r="24" spans="1:12">
      <c r="A24" s="3"/>
    </row>
    <row r="25" spans="1:12">
      <c r="A25" s="3"/>
    </row>
    <row r="26" spans="1:12">
      <c r="A26" s="3"/>
    </row>
    <row r="27" spans="1:12">
      <c r="A27" s="3"/>
    </row>
    <row r="28" spans="1:12">
      <c r="A28" s="3"/>
    </row>
    <row r="29" spans="1:12">
      <c r="A29" s="3"/>
    </row>
    <row r="30" spans="1:12">
      <c r="A30" s="3"/>
    </row>
    <row r="31" spans="1:12">
      <c r="A31" s="3"/>
    </row>
    <row r="32" spans="1:12">
      <c r="A32" s="3"/>
    </row>
    <row r="33" spans="1:1">
      <c r="A33" s="4"/>
    </row>
  </sheetData>
  <mergeCells count="4">
    <mergeCell ref="A1:J1"/>
    <mergeCell ref="K1:L1"/>
    <mergeCell ref="A2:M2"/>
    <mergeCell ref="A8:H8"/>
  </mergeCells>
  <pageMargins left="0.375" right="0.42708333333333331" top="0.39370078740157483" bottom="0.39370078740157483" header="0" footer="0"/>
  <pageSetup paperSize="9" fitToWidth="0" fitToHeight="0" pageOrder="overThenDown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M38"/>
  <sheetViews>
    <sheetView tabSelected="1" workbookViewId="0">
      <selection activeCell="B11" sqref="B11"/>
    </sheetView>
  </sheetViews>
  <sheetFormatPr defaultRowHeight="12.75" customHeight="1"/>
  <cols>
    <col min="1" max="1" width="3.25" style="61" customWidth="1"/>
    <col min="2" max="2" width="36" style="61" customWidth="1"/>
    <col min="3" max="3" width="13.75" style="61" customWidth="1"/>
    <col min="4" max="4" width="8.375" style="61" customWidth="1"/>
    <col min="5" max="5" width="14" style="61" customWidth="1"/>
    <col min="6" max="6" width="5" style="61" customWidth="1"/>
    <col min="7" max="7" width="4.875" style="61" customWidth="1"/>
    <col min="8" max="8" width="7.375" style="61" customWidth="1"/>
    <col min="9" max="9" width="9.25" style="61" customWidth="1"/>
    <col min="10" max="10" width="3.375" style="61" customWidth="1"/>
    <col min="11" max="11" width="8.5" style="61" customWidth="1"/>
    <col min="12" max="12" width="6.875" style="61" customWidth="1"/>
    <col min="13" max="13" width="9.25" style="61" customWidth="1"/>
    <col min="14" max="1019" width="8.25" style="61" customWidth="1"/>
    <col min="1020" max="16384" width="9" style="61"/>
  </cols>
  <sheetData>
    <row r="1" spans="1:13" ht="19.5" customHeight="1">
      <c r="A1" s="67" t="s">
        <v>0</v>
      </c>
      <c r="B1" s="67"/>
      <c r="C1" s="67"/>
      <c r="D1" s="67"/>
      <c r="E1" s="67"/>
      <c r="F1" s="67"/>
      <c r="G1" s="67"/>
      <c r="H1" s="67"/>
      <c r="I1" s="67"/>
      <c r="J1" s="67"/>
      <c r="K1" s="69" t="str">
        <f>'Pakiet nr 1'!K1:L1</f>
        <v>39/2021/PN</v>
      </c>
      <c r="L1" s="69"/>
      <c r="M1" s="61" t="s">
        <v>1</v>
      </c>
    </row>
    <row r="2" spans="1:13" ht="21" customHeight="1">
      <c r="A2" s="70" t="s">
        <v>88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</row>
    <row r="3" spans="1:13" ht="29.85" customHeight="1">
      <c r="A3" s="37" t="s">
        <v>23</v>
      </c>
      <c r="B3" s="38" t="s">
        <v>2</v>
      </c>
      <c r="C3" s="38" t="s">
        <v>3</v>
      </c>
      <c r="D3" s="38" t="s">
        <v>4</v>
      </c>
      <c r="E3" s="38" t="s">
        <v>5</v>
      </c>
      <c r="F3" s="38" t="s">
        <v>6</v>
      </c>
      <c r="G3" s="38" t="s">
        <v>7</v>
      </c>
      <c r="H3" s="38" t="s">
        <v>8</v>
      </c>
      <c r="I3" s="38" t="s">
        <v>9</v>
      </c>
      <c r="J3" s="38" t="s">
        <v>63</v>
      </c>
      <c r="K3" s="38" t="s">
        <v>10</v>
      </c>
      <c r="L3" s="38" t="s">
        <v>11</v>
      </c>
      <c r="M3" s="38" t="s">
        <v>12</v>
      </c>
    </row>
    <row r="4" spans="1:13" ht="25.5">
      <c r="A4" s="56">
        <v>1</v>
      </c>
      <c r="B4" s="26" t="s">
        <v>37</v>
      </c>
      <c r="C4" s="36"/>
      <c r="D4" s="36" t="s">
        <v>38</v>
      </c>
      <c r="E4" s="36" t="s">
        <v>39</v>
      </c>
      <c r="F4" s="40">
        <v>1500</v>
      </c>
      <c r="G4" s="44" t="s">
        <v>24</v>
      </c>
      <c r="H4" s="43"/>
      <c r="I4" s="48">
        <f t="shared" ref="I4:I14" si="0">F4*H4</f>
        <v>0</v>
      </c>
      <c r="J4" s="42"/>
      <c r="K4" s="48">
        <f t="shared" ref="K4" si="1">I4*J4</f>
        <v>0</v>
      </c>
      <c r="L4" s="48">
        <f t="shared" ref="L4" si="2">M4/F4</f>
        <v>0</v>
      </c>
      <c r="M4" s="48">
        <f t="shared" ref="M4" si="3">I4+K4</f>
        <v>0</v>
      </c>
    </row>
    <row r="5" spans="1:13" ht="25.5">
      <c r="A5" s="56">
        <v>2</v>
      </c>
      <c r="B5" s="63" t="s">
        <v>40</v>
      </c>
      <c r="C5" s="36"/>
      <c r="D5" s="36" t="s">
        <v>64</v>
      </c>
      <c r="E5" s="36" t="s">
        <v>41</v>
      </c>
      <c r="F5" s="41">
        <v>7</v>
      </c>
      <c r="G5" s="36" t="s">
        <v>24</v>
      </c>
      <c r="H5" s="48"/>
      <c r="I5" s="48">
        <f t="shared" si="0"/>
        <v>0</v>
      </c>
      <c r="J5" s="42"/>
      <c r="K5" s="48">
        <f t="shared" ref="K5:K14" si="4">I5*J5</f>
        <v>0</v>
      </c>
      <c r="L5" s="48">
        <f t="shared" ref="L5:L14" si="5">M5/F5</f>
        <v>0</v>
      </c>
      <c r="M5" s="48">
        <f t="shared" ref="M5:M14" si="6">I5+K5</f>
        <v>0</v>
      </c>
    </row>
    <row r="6" spans="1:13">
      <c r="A6" s="56">
        <v>3</v>
      </c>
      <c r="B6" s="26" t="s">
        <v>42</v>
      </c>
      <c r="C6" s="36"/>
      <c r="D6" s="36" t="s">
        <v>30</v>
      </c>
      <c r="E6" s="36" t="s">
        <v>43</v>
      </c>
      <c r="F6" s="40">
        <v>96</v>
      </c>
      <c r="G6" s="44" t="s">
        <v>18</v>
      </c>
      <c r="H6" s="43"/>
      <c r="I6" s="48">
        <f t="shared" si="0"/>
        <v>0</v>
      </c>
      <c r="J6" s="42"/>
      <c r="K6" s="48">
        <f t="shared" si="4"/>
        <v>0</v>
      </c>
      <c r="L6" s="48">
        <f t="shared" si="5"/>
        <v>0</v>
      </c>
      <c r="M6" s="48">
        <f t="shared" si="6"/>
        <v>0</v>
      </c>
    </row>
    <row r="7" spans="1:13" ht="63.75">
      <c r="A7" s="56">
        <v>4</v>
      </c>
      <c r="B7" s="57" t="s">
        <v>44</v>
      </c>
      <c r="C7" s="44"/>
      <c r="D7" s="44" t="s">
        <v>45</v>
      </c>
      <c r="E7" s="41" t="s">
        <v>46</v>
      </c>
      <c r="F7" s="44">
        <v>100</v>
      </c>
      <c r="G7" s="44" t="s">
        <v>18</v>
      </c>
      <c r="H7" s="44"/>
      <c r="I7" s="48">
        <f t="shared" si="0"/>
        <v>0</v>
      </c>
      <c r="J7" s="42"/>
      <c r="K7" s="48">
        <f t="shared" si="4"/>
        <v>0</v>
      </c>
      <c r="L7" s="48">
        <f t="shared" si="5"/>
        <v>0</v>
      </c>
      <c r="M7" s="48">
        <f t="shared" si="6"/>
        <v>0</v>
      </c>
    </row>
    <row r="8" spans="1:13" ht="76.5">
      <c r="A8" s="56">
        <v>5</v>
      </c>
      <c r="B8" s="64" t="s">
        <v>91</v>
      </c>
      <c r="C8" s="35"/>
      <c r="D8" s="44" t="s">
        <v>49</v>
      </c>
      <c r="E8" s="44"/>
      <c r="F8" s="44">
        <v>10</v>
      </c>
      <c r="G8" s="44" t="s">
        <v>18</v>
      </c>
      <c r="H8" s="44"/>
      <c r="I8" s="48">
        <f t="shared" si="0"/>
        <v>0</v>
      </c>
      <c r="J8" s="42"/>
      <c r="K8" s="48">
        <f t="shared" si="4"/>
        <v>0</v>
      </c>
      <c r="L8" s="48">
        <f t="shared" si="5"/>
        <v>0</v>
      </c>
      <c r="M8" s="48">
        <f t="shared" si="6"/>
        <v>0</v>
      </c>
    </row>
    <row r="9" spans="1:13" ht="76.5">
      <c r="A9" s="56">
        <v>6</v>
      </c>
      <c r="B9" s="57" t="s">
        <v>50</v>
      </c>
      <c r="C9" s="34"/>
      <c r="D9" s="44" t="s">
        <v>51</v>
      </c>
      <c r="E9" s="41" t="s">
        <v>52</v>
      </c>
      <c r="F9" s="44">
        <v>300</v>
      </c>
      <c r="G9" s="44" t="s">
        <v>18</v>
      </c>
      <c r="H9" s="44"/>
      <c r="I9" s="48">
        <f t="shared" si="0"/>
        <v>0</v>
      </c>
      <c r="J9" s="42"/>
      <c r="K9" s="48">
        <f t="shared" si="4"/>
        <v>0</v>
      </c>
      <c r="L9" s="48">
        <f t="shared" si="5"/>
        <v>0</v>
      </c>
      <c r="M9" s="48">
        <f t="shared" si="6"/>
        <v>0</v>
      </c>
    </row>
    <row r="10" spans="1:13" ht="76.5">
      <c r="A10" s="56">
        <v>7</v>
      </c>
      <c r="B10" s="57" t="s">
        <v>53</v>
      </c>
      <c r="C10" s="33"/>
      <c r="D10" s="44" t="s">
        <v>51</v>
      </c>
      <c r="E10" s="41" t="s">
        <v>54</v>
      </c>
      <c r="F10" s="44">
        <v>200</v>
      </c>
      <c r="G10" s="44" t="s">
        <v>18</v>
      </c>
      <c r="H10" s="44"/>
      <c r="I10" s="48">
        <f t="shared" si="0"/>
        <v>0</v>
      </c>
      <c r="J10" s="42"/>
      <c r="K10" s="48">
        <f t="shared" si="4"/>
        <v>0</v>
      </c>
      <c r="L10" s="48">
        <f t="shared" si="5"/>
        <v>0</v>
      </c>
      <c r="M10" s="48">
        <f t="shared" si="6"/>
        <v>0</v>
      </c>
    </row>
    <row r="11" spans="1:13" ht="51">
      <c r="A11" s="56">
        <v>8</v>
      </c>
      <c r="B11" s="57" t="s">
        <v>55</v>
      </c>
      <c r="C11" s="51"/>
      <c r="D11" s="44" t="s">
        <v>56</v>
      </c>
      <c r="E11" s="41" t="s">
        <v>57</v>
      </c>
      <c r="F11" s="44">
        <v>120</v>
      </c>
      <c r="G11" s="44" t="s">
        <v>24</v>
      </c>
      <c r="H11" s="44"/>
      <c r="I11" s="48">
        <f t="shared" si="0"/>
        <v>0</v>
      </c>
      <c r="J11" s="42"/>
      <c r="K11" s="48">
        <f t="shared" si="4"/>
        <v>0</v>
      </c>
      <c r="L11" s="48">
        <f t="shared" si="5"/>
        <v>0</v>
      </c>
      <c r="M11" s="48">
        <f t="shared" si="6"/>
        <v>0</v>
      </c>
    </row>
    <row r="12" spans="1:13" ht="63.75">
      <c r="A12" s="56">
        <v>9</v>
      </c>
      <c r="B12" s="62" t="s">
        <v>92</v>
      </c>
      <c r="C12" s="44"/>
      <c r="D12" s="36" t="s">
        <v>28</v>
      </c>
      <c r="E12" s="36" t="s">
        <v>65</v>
      </c>
      <c r="F12" s="40">
        <v>35</v>
      </c>
      <c r="G12" s="44" t="s">
        <v>24</v>
      </c>
      <c r="H12" s="43"/>
      <c r="I12" s="48">
        <f t="shared" si="0"/>
        <v>0</v>
      </c>
      <c r="J12" s="42"/>
      <c r="K12" s="48">
        <f t="shared" si="4"/>
        <v>0</v>
      </c>
      <c r="L12" s="48">
        <f t="shared" si="5"/>
        <v>0</v>
      </c>
      <c r="M12" s="48">
        <f t="shared" si="6"/>
        <v>0</v>
      </c>
    </row>
    <row r="13" spans="1:13" ht="63.75">
      <c r="A13" s="56">
        <v>10</v>
      </c>
      <c r="B13" s="62" t="s">
        <v>93</v>
      </c>
      <c r="C13" s="44"/>
      <c r="D13" s="36" t="s">
        <v>28</v>
      </c>
      <c r="E13" s="50" t="s">
        <v>66</v>
      </c>
      <c r="F13" s="40">
        <v>35</v>
      </c>
      <c r="G13" s="44" t="s">
        <v>24</v>
      </c>
      <c r="H13" s="43"/>
      <c r="I13" s="48">
        <f t="shared" si="0"/>
        <v>0</v>
      </c>
      <c r="J13" s="42"/>
      <c r="K13" s="48">
        <f t="shared" si="4"/>
        <v>0</v>
      </c>
      <c r="L13" s="48">
        <f t="shared" si="5"/>
        <v>0</v>
      </c>
      <c r="M13" s="48">
        <f t="shared" si="6"/>
        <v>0</v>
      </c>
    </row>
    <row r="14" spans="1:13" ht="76.5">
      <c r="A14" s="56">
        <v>11</v>
      </c>
      <c r="B14" s="65" t="s">
        <v>47</v>
      </c>
      <c r="C14" s="37"/>
      <c r="D14" s="54" t="s">
        <v>48</v>
      </c>
      <c r="E14" s="52" t="s">
        <v>68</v>
      </c>
      <c r="F14" s="49">
        <v>30</v>
      </c>
      <c r="G14" s="44" t="s">
        <v>18</v>
      </c>
      <c r="H14" s="44"/>
      <c r="I14" s="48">
        <f t="shared" si="0"/>
        <v>0</v>
      </c>
      <c r="J14" s="42"/>
      <c r="K14" s="48">
        <f t="shared" si="4"/>
        <v>0</v>
      </c>
      <c r="L14" s="48">
        <f t="shared" si="5"/>
        <v>0</v>
      </c>
      <c r="M14" s="48">
        <f t="shared" si="6"/>
        <v>0</v>
      </c>
    </row>
    <row r="15" spans="1:13" s="39" customFormat="1" ht="30.75" customHeight="1">
      <c r="A15" s="82" t="s">
        <v>58</v>
      </c>
      <c r="B15" s="82"/>
      <c r="C15" s="82"/>
      <c r="D15" s="82"/>
      <c r="E15" s="82"/>
      <c r="F15" s="82"/>
      <c r="G15" s="82"/>
      <c r="H15" s="82"/>
      <c r="I15" s="47">
        <f>SUM(I4:I14)</f>
        <v>0</v>
      </c>
      <c r="J15" s="37"/>
      <c r="K15" s="45">
        <f>SUM(K4:K14)</f>
        <v>0</v>
      </c>
      <c r="L15" s="45"/>
      <c r="M15" s="45">
        <f>SUM(M4:M14)</f>
        <v>0</v>
      </c>
    </row>
    <row r="16" spans="1:13" ht="23.85" customHeight="1">
      <c r="A16" s="81" t="s">
        <v>17</v>
      </c>
      <c r="B16" s="81"/>
      <c r="C16" s="81"/>
      <c r="D16" s="81"/>
      <c r="E16" s="81"/>
      <c r="F16" s="81"/>
      <c r="G16" s="81"/>
      <c r="H16" s="81"/>
      <c r="I16" s="81"/>
      <c r="J16" s="81"/>
      <c r="K16" s="81"/>
      <c r="L16" s="81"/>
      <c r="M16" s="81"/>
    </row>
    <row r="17" spans="1:13" ht="37.5" customHeight="1">
      <c r="A17" s="78" t="s">
        <v>71</v>
      </c>
      <c r="B17" s="79"/>
      <c r="C17" s="79"/>
      <c r="D17" s="79"/>
      <c r="E17" s="79"/>
      <c r="F17" s="79"/>
      <c r="G17" s="79"/>
      <c r="H17" s="79"/>
      <c r="I17" s="79"/>
      <c r="J17" s="79"/>
      <c r="K17" s="79"/>
      <c r="L17" s="79"/>
      <c r="M17" s="79"/>
    </row>
    <row r="18" spans="1:13">
      <c r="A18" s="79" t="s">
        <v>72</v>
      </c>
      <c r="B18" s="79"/>
      <c r="C18" s="79"/>
      <c r="D18" s="79"/>
      <c r="E18" s="79"/>
      <c r="F18" s="79"/>
      <c r="G18" s="79"/>
      <c r="H18" s="79"/>
      <c r="I18" s="79"/>
      <c r="J18" s="79"/>
      <c r="K18" s="79"/>
      <c r="L18" s="79"/>
      <c r="M18" s="79"/>
    </row>
    <row r="19" spans="1:13">
      <c r="A19" s="79"/>
      <c r="B19" s="79"/>
      <c r="C19" s="79"/>
      <c r="D19" s="79"/>
      <c r="E19" s="79"/>
      <c r="F19" s="79"/>
      <c r="G19" s="79"/>
      <c r="H19" s="79"/>
      <c r="I19" s="79"/>
      <c r="J19" s="79"/>
      <c r="K19" s="79"/>
      <c r="L19" s="79"/>
      <c r="M19" s="79"/>
    </row>
    <row r="20" spans="1:13" ht="43.5" customHeight="1">
      <c r="A20" s="80" t="s">
        <v>59</v>
      </c>
      <c r="B20" s="80"/>
      <c r="C20" s="80"/>
      <c r="D20" s="80"/>
      <c r="E20" s="80"/>
      <c r="F20" s="80"/>
      <c r="G20" s="80"/>
      <c r="H20" s="80"/>
      <c r="I20" s="80"/>
      <c r="J20" s="80"/>
      <c r="K20" s="80"/>
      <c r="L20" s="80"/>
      <c r="M20" s="80"/>
    </row>
    <row r="21" spans="1:13" ht="18.600000000000001" customHeight="1">
      <c r="A21" s="46"/>
    </row>
    <row r="22" spans="1:13" ht="28.15" customHeight="1"/>
    <row r="23" spans="1:13" ht="17.25" customHeight="1"/>
    <row r="24" spans="1:13" ht="17.100000000000001" customHeight="1"/>
    <row r="25" spans="1:13" ht="18.399999999999999" customHeight="1"/>
    <row r="26" spans="1:13" ht="13.5" customHeight="1"/>
    <row r="27" spans="1:13" ht="38.1" customHeight="1"/>
    <row r="28" spans="1:13" ht="14.1" customHeight="1"/>
    <row r="29" spans="1:13" ht="13.35" customHeight="1"/>
    <row r="30" spans="1:13" ht="14.85" customHeight="1"/>
    <row r="31" spans="1:13" ht="16.350000000000001" customHeight="1"/>
    <row r="32" spans="1:13" ht="25.35" customHeight="1"/>
    <row r="33" ht="14.1" customHeight="1"/>
    <row r="35" ht="14.65" customHeight="1"/>
    <row r="36" ht="14.65" customHeight="1"/>
    <row r="37" ht="14.65" customHeight="1"/>
    <row r="38" ht="17.25" customHeight="1"/>
  </sheetData>
  <mergeCells count="9">
    <mergeCell ref="A17:M17"/>
    <mergeCell ref="A18:M18"/>
    <mergeCell ref="A19:M19"/>
    <mergeCell ref="A20:M20"/>
    <mergeCell ref="A1:J1"/>
    <mergeCell ref="K1:L1"/>
    <mergeCell ref="A2:M2"/>
    <mergeCell ref="A16:M16"/>
    <mergeCell ref="A15:H15"/>
  </mergeCells>
  <pageMargins left="0.30208333333333331" right="0.25" top="0.39370078740157483" bottom="0.39370078740157483" header="0" footer="0"/>
  <pageSetup paperSize="9" fitToWidth="0" fitToHeight="0" pageOrder="overThenDown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N16"/>
  <sheetViews>
    <sheetView workbookViewId="0">
      <selection activeCell="E8" sqref="E8"/>
    </sheetView>
  </sheetViews>
  <sheetFormatPr defaultRowHeight="12.75" customHeight="1"/>
  <cols>
    <col min="1" max="1" width="3.25" style="23" customWidth="1"/>
    <col min="2" max="2" width="29.25" style="23" customWidth="1"/>
    <col min="3" max="3" width="13" style="23" customWidth="1"/>
    <col min="4" max="4" width="7.875" style="23" customWidth="1"/>
    <col min="5" max="5" width="14" style="23" customWidth="1"/>
    <col min="6" max="6" width="4.5" style="23" customWidth="1"/>
    <col min="7" max="7" width="5.625" style="23" customWidth="1"/>
    <col min="8" max="8" width="6.125" style="23" customWidth="1"/>
    <col min="9" max="9" width="7.75" style="23" customWidth="1"/>
    <col min="10" max="10" width="3.875" style="23" customWidth="1"/>
    <col min="11" max="11" width="8.25" style="23" customWidth="1"/>
    <col min="12" max="12" width="7.875" style="23" customWidth="1"/>
    <col min="13" max="13" width="7.75" style="23" customWidth="1"/>
    <col min="14" max="14" width="13.375" style="23" customWidth="1"/>
    <col min="15" max="1024" width="8.25" style="23" customWidth="1"/>
    <col min="1025" max="16384" width="9" style="23"/>
  </cols>
  <sheetData>
    <row r="1" spans="1:14" ht="19.5" customHeight="1">
      <c r="A1" s="67" t="s">
        <v>0</v>
      </c>
      <c r="B1" s="67"/>
      <c r="C1" s="67"/>
      <c r="D1" s="67"/>
      <c r="E1" s="67"/>
      <c r="F1" s="67"/>
      <c r="G1" s="67"/>
      <c r="H1" s="67"/>
      <c r="I1" s="67"/>
      <c r="J1" s="67"/>
      <c r="K1" s="74" t="str">
        <f>'Pakiet nr 1'!K1:L1</f>
        <v>39/2021/PN</v>
      </c>
      <c r="L1" s="74"/>
      <c r="M1" s="23" t="s">
        <v>1</v>
      </c>
    </row>
    <row r="2" spans="1:14" ht="15.6" customHeight="1">
      <c r="A2" s="70" t="s">
        <v>73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</row>
    <row r="3" spans="1:14" ht="25.35" customHeight="1">
      <c r="A3" s="37" t="s">
        <v>23</v>
      </c>
      <c r="B3" s="38" t="s">
        <v>2</v>
      </c>
      <c r="C3" s="38" t="s">
        <v>3</v>
      </c>
      <c r="D3" s="38" t="s">
        <v>4</v>
      </c>
      <c r="E3" s="38" t="s">
        <v>5</v>
      </c>
      <c r="F3" s="38" t="s">
        <v>6</v>
      </c>
      <c r="G3" s="38" t="s">
        <v>7</v>
      </c>
      <c r="H3" s="38" t="s">
        <v>8</v>
      </c>
      <c r="I3" s="38" t="s">
        <v>9</v>
      </c>
      <c r="J3" s="38" t="s">
        <v>67</v>
      </c>
      <c r="K3" s="38" t="s">
        <v>10</v>
      </c>
      <c r="L3" s="38" t="s">
        <v>11</v>
      </c>
      <c r="M3" s="55" t="s">
        <v>12</v>
      </c>
      <c r="N3" s="60" t="s">
        <v>83</v>
      </c>
    </row>
    <row r="4" spans="1:14" ht="153">
      <c r="A4" s="15" t="s">
        <v>13</v>
      </c>
      <c r="B4" s="57" t="s">
        <v>74</v>
      </c>
      <c r="C4" s="15"/>
      <c r="D4" s="15" t="s">
        <v>27</v>
      </c>
      <c r="E4" s="36" t="s">
        <v>78</v>
      </c>
      <c r="F4" s="40">
        <v>5</v>
      </c>
      <c r="G4" s="44" t="s">
        <v>24</v>
      </c>
      <c r="H4" s="43"/>
      <c r="I4" s="14">
        <f>F4*H4</f>
        <v>0</v>
      </c>
      <c r="J4" s="13"/>
      <c r="K4" s="14">
        <f t="shared" ref="K4" si="0">I4*J4</f>
        <v>0</v>
      </c>
      <c r="L4" s="14">
        <f t="shared" ref="L4" si="1">M4/F4</f>
        <v>0</v>
      </c>
      <c r="M4" s="59">
        <f t="shared" ref="M4" si="2">I4+K4</f>
        <v>0</v>
      </c>
      <c r="N4" s="5"/>
    </row>
    <row r="5" spans="1:14" ht="114.75">
      <c r="A5" s="15" t="s">
        <v>14</v>
      </c>
      <c r="B5" s="57" t="s">
        <v>75</v>
      </c>
      <c r="C5" s="15"/>
      <c r="D5" s="15" t="s">
        <v>27</v>
      </c>
      <c r="E5" s="66" t="s">
        <v>79</v>
      </c>
      <c r="F5" s="40">
        <v>3</v>
      </c>
      <c r="G5" s="44" t="s">
        <v>24</v>
      </c>
      <c r="H5" s="43"/>
      <c r="I5" s="14">
        <f t="shared" ref="I5:I10" si="3">F5*H5</f>
        <v>0</v>
      </c>
      <c r="J5" s="13"/>
      <c r="K5" s="14">
        <f t="shared" ref="K5:K10" si="4">I5*J5</f>
        <v>0</v>
      </c>
      <c r="L5" s="14">
        <f t="shared" ref="L5:L10" si="5">M5/F5</f>
        <v>0</v>
      </c>
      <c r="M5" s="59">
        <f t="shared" ref="M5:M10" si="6">I5+K5</f>
        <v>0</v>
      </c>
      <c r="N5" s="5"/>
    </row>
    <row r="6" spans="1:14" ht="127.5">
      <c r="A6" s="15" t="s">
        <v>15</v>
      </c>
      <c r="B6" s="65" t="s">
        <v>94</v>
      </c>
      <c r="C6" s="15"/>
      <c r="D6" s="15" t="s">
        <v>27</v>
      </c>
      <c r="E6" s="66" t="s">
        <v>80</v>
      </c>
      <c r="F6" s="40">
        <v>2</v>
      </c>
      <c r="G6" s="44" t="s">
        <v>24</v>
      </c>
      <c r="H6" s="43"/>
      <c r="I6" s="14">
        <f t="shared" si="3"/>
        <v>0</v>
      </c>
      <c r="J6" s="13"/>
      <c r="K6" s="14">
        <f t="shared" si="4"/>
        <v>0</v>
      </c>
      <c r="L6" s="14">
        <f t="shared" si="5"/>
        <v>0</v>
      </c>
      <c r="M6" s="59">
        <f t="shared" si="6"/>
        <v>0</v>
      </c>
      <c r="N6" s="5"/>
    </row>
    <row r="7" spans="1:14" ht="127.5">
      <c r="A7" s="11" t="s">
        <v>19</v>
      </c>
      <c r="B7" s="57" t="s">
        <v>76</v>
      </c>
      <c r="C7" s="15"/>
      <c r="D7" s="15" t="s">
        <v>27</v>
      </c>
      <c r="E7" s="36" t="s">
        <v>78</v>
      </c>
      <c r="F7" s="40">
        <v>2</v>
      </c>
      <c r="G7" s="44" t="s">
        <v>24</v>
      </c>
      <c r="H7" s="43"/>
      <c r="I7" s="14">
        <f t="shared" si="3"/>
        <v>0</v>
      </c>
      <c r="J7" s="13"/>
      <c r="K7" s="14">
        <f t="shared" si="4"/>
        <v>0</v>
      </c>
      <c r="L7" s="14">
        <f t="shared" si="5"/>
        <v>0</v>
      </c>
      <c r="M7" s="59">
        <f t="shared" si="6"/>
        <v>0</v>
      </c>
      <c r="N7" s="5"/>
    </row>
    <row r="8" spans="1:14" ht="140.25">
      <c r="A8" s="11" t="s">
        <v>20</v>
      </c>
      <c r="B8" s="57" t="s">
        <v>77</v>
      </c>
      <c r="C8" s="15"/>
      <c r="D8" s="15" t="s">
        <v>27</v>
      </c>
      <c r="E8" s="66" t="s">
        <v>81</v>
      </c>
      <c r="F8" s="40">
        <v>2</v>
      </c>
      <c r="G8" s="44" t="s">
        <v>24</v>
      </c>
      <c r="H8" s="44"/>
      <c r="I8" s="14">
        <f t="shared" si="3"/>
        <v>0</v>
      </c>
      <c r="J8" s="13"/>
      <c r="K8" s="14">
        <f t="shared" si="4"/>
        <v>0</v>
      </c>
      <c r="L8" s="14">
        <f t="shared" si="5"/>
        <v>0</v>
      </c>
      <c r="M8" s="59">
        <f t="shared" si="6"/>
        <v>0</v>
      </c>
      <c r="N8" s="5"/>
    </row>
    <row r="9" spans="1:14" ht="140.25">
      <c r="A9" s="11" t="s">
        <v>21</v>
      </c>
      <c r="B9" s="65" t="s">
        <v>95</v>
      </c>
      <c r="C9" s="15"/>
      <c r="D9" s="15" t="s">
        <v>27</v>
      </c>
      <c r="E9" s="66" t="s">
        <v>82</v>
      </c>
      <c r="F9" s="40">
        <v>2</v>
      </c>
      <c r="G9" s="44" t="s">
        <v>24</v>
      </c>
      <c r="H9" s="44"/>
      <c r="I9" s="14">
        <f t="shared" si="3"/>
        <v>0</v>
      </c>
      <c r="J9" s="13"/>
      <c r="K9" s="14">
        <f t="shared" si="4"/>
        <v>0</v>
      </c>
      <c r="L9" s="14">
        <f t="shared" si="5"/>
        <v>0</v>
      </c>
      <c r="M9" s="59">
        <f t="shared" si="6"/>
        <v>0</v>
      </c>
      <c r="N9" s="5"/>
    </row>
    <row r="10" spans="1:14" ht="165.75">
      <c r="A10" s="11" t="s">
        <v>22</v>
      </c>
      <c r="B10" s="65" t="s">
        <v>96</v>
      </c>
      <c r="C10" s="15"/>
      <c r="D10" s="15" t="s">
        <v>27</v>
      </c>
      <c r="E10" s="36" t="s">
        <v>78</v>
      </c>
      <c r="F10" s="44">
        <v>2</v>
      </c>
      <c r="G10" s="44" t="s">
        <v>24</v>
      </c>
      <c r="H10" s="44"/>
      <c r="I10" s="14">
        <f t="shared" si="3"/>
        <v>0</v>
      </c>
      <c r="J10" s="13"/>
      <c r="K10" s="14">
        <f t="shared" si="4"/>
        <v>0</v>
      </c>
      <c r="L10" s="14">
        <f t="shared" si="5"/>
        <v>0</v>
      </c>
      <c r="M10" s="59">
        <f t="shared" si="6"/>
        <v>0</v>
      </c>
      <c r="N10" s="5"/>
    </row>
    <row r="11" spans="1:14" ht="24.75" customHeight="1">
      <c r="A11" s="11"/>
      <c r="B11" s="53" t="s">
        <v>16</v>
      </c>
      <c r="C11" s="38"/>
      <c r="D11" s="15"/>
      <c r="E11" s="15"/>
      <c r="F11" s="15"/>
      <c r="G11" s="15"/>
      <c r="H11" s="14"/>
      <c r="I11" s="45">
        <f>SUM(I4:I10)</f>
        <v>0</v>
      </c>
      <c r="J11" s="45"/>
      <c r="K11" s="45">
        <f>SUM(K4:K10)</f>
        <v>0</v>
      </c>
      <c r="L11" s="45"/>
      <c r="M11" s="45">
        <f>SUM(M4:M10)</f>
        <v>0</v>
      </c>
    </row>
    <row r="12" spans="1:14" ht="24" customHeight="1">
      <c r="B12" s="58" t="s">
        <v>17</v>
      </c>
      <c r="H12" s="1"/>
      <c r="I12" s="1"/>
    </row>
    <row r="13" spans="1:14" ht="12.75" customHeight="1">
      <c r="B13" s="83" t="s">
        <v>84</v>
      </c>
      <c r="C13" s="84"/>
      <c r="D13" s="84"/>
      <c r="E13" s="84"/>
      <c r="F13" s="84"/>
      <c r="G13" s="84"/>
      <c r="H13" s="84"/>
      <c r="I13" s="84"/>
      <c r="J13" s="84"/>
      <c r="K13" s="84"/>
      <c r="L13" s="84"/>
      <c r="M13" s="84"/>
    </row>
    <row r="14" spans="1:14" ht="12.75" customHeight="1">
      <c r="B14" s="83" t="s">
        <v>85</v>
      </c>
      <c r="C14" s="84"/>
      <c r="D14" s="84"/>
      <c r="E14" s="84"/>
      <c r="F14" s="84"/>
      <c r="G14" s="84"/>
      <c r="H14" s="84"/>
      <c r="I14" s="84"/>
      <c r="J14" s="84"/>
      <c r="K14" s="84"/>
      <c r="L14" s="84"/>
      <c r="M14" s="84"/>
    </row>
    <row r="15" spans="1:14" ht="28.5" customHeight="1">
      <c r="B15" s="83" t="s">
        <v>86</v>
      </c>
      <c r="C15" s="84"/>
      <c r="D15" s="84"/>
      <c r="E15" s="84"/>
      <c r="F15" s="84"/>
      <c r="G15" s="84"/>
      <c r="H15" s="84"/>
      <c r="I15" s="84"/>
      <c r="J15" s="84"/>
      <c r="K15" s="84"/>
      <c r="L15" s="84"/>
      <c r="M15" s="84"/>
    </row>
    <row r="16" spans="1:14" ht="12.75" customHeight="1">
      <c r="B16" s="83" t="s">
        <v>87</v>
      </c>
      <c r="C16" s="84"/>
      <c r="D16" s="84"/>
      <c r="E16" s="84"/>
      <c r="F16" s="84"/>
      <c r="G16" s="84"/>
      <c r="H16" s="84"/>
      <c r="I16" s="84"/>
      <c r="J16" s="84"/>
      <c r="K16" s="84"/>
      <c r="L16" s="84"/>
      <c r="M16" s="84"/>
    </row>
  </sheetData>
  <mergeCells count="7">
    <mergeCell ref="A1:J1"/>
    <mergeCell ref="K1:L1"/>
    <mergeCell ref="A2:M2"/>
    <mergeCell ref="B13:M13"/>
    <mergeCell ref="B16:M16"/>
    <mergeCell ref="B14:M14"/>
    <mergeCell ref="B15:M15"/>
  </mergeCells>
  <pageMargins left="0" right="0" top="0.39370078740157483" bottom="0.39370078740157483" header="0" footer="0"/>
  <pageSetup paperSize="9" fitToWidth="0"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23807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Pakiet nr 1</vt:lpstr>
      <vt:lpstr>Pakiet 2</vt:lpstr>
      <vt:lpstr>Pakiet 3</vt:lpstr>
      <vt:lpstr>Pakiet 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wsduser</dc:creator>
  <cp:lastModifiedBy>Dorota</cp:lastModifiedBy>
  <cp:revision>386</cp:revision>
  <cp:lastPrinted>2021-09-23T08:13:38Z</cp:lastPrinted>
  <dcterms:created xsi:type="dcterms:W3CDTF">2021-09-14T05:10:36Z</dcterms:created>
  <dcterms:modified xsi:type="dcterms:W3CDTF">2021-12-06T15:56:29Z</dcterms:modified>
</cp:coreProperties>
</file>