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Moje Dokumenty\A PRZETARGI\18-Sterylizacja\SWZ\"/>
    </mc:Choice>
  </mc:AlternateContent>
  <xr:revisionPtr revIDLastSave="0" documentId="13_ncr:1_{F7AD0AB0-1198-4C94-BB4E-FDAE994AAD74}" xr6:coauthVersionLast="47" xr6:coauthVersionMax="47" xr10:uidLastSave="{00000000-0000-0000-0000-000000000000}"/>
  <bookViews>
    <workbookView xWindow="-120" yWindow="-120" windowWidth="29040" windowHeight="15840" tabRatio="989" xr2:uid="{00000000-000D-0000-FFFF-FFFF00000000}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9" r:id="rId7"/>
    <sheet name="PAKIET 8" sheetId="10" r:id="rId8"/>
    <sheet name="PAKIET 9" sheetId="11" r:id="rId9"/>
    <sheet name="PAKIET 10" sheetId="12" r:id="rId10"/>
    <sheet name="PAKIET 11" sheetId="13" r:id="rId11"/>
    <sheet name="PAKIET 12" sheetId="14" r:id="rId12"/>
    <sheet name="PAKIET 13" sheetId="15" r:id="rId13"/>
    <sheet name="PAKIET 14" sheetId="16" r:id="rId14"/>
    <sheet name="PAKIET 15" sheetId="17" r:id="rId15"/>
    <sheet name="PAKIET 16" sheetId="18" r:id="rId16"/>
    <sheet name="PAKIET 17" sheetId="19" r:id="rId17"/>
    <sheet name="PAKIET 18" sheetId="20" r:id="rId18"/>
    <sheet name="PAKIET 19" sheetId="21" r:id="rId19"/>
    <sheet name="PAKIET 20" sheetId="22" r:id="rId20"/>
    <sheet name="PAKIET 21" sheetId="24" r:id="rId21"/>
    <sheet name="PAKIET 22" sheetId="25" r:id="rId22"/>
    <sheet name="PAKIET 23" sheetId="26" r:id="rId23"/>
    <sheet name="PAKIET 24" sheetId="29" r:id="rId24"/>
    <sheet name="PAKIET 25" sheetId="31" r:id="rId25"/>
  </sheets>
  <definedNames>
    <definedName name="_xlnm.Print_Area" localSheetId="10">'PAKIET 11'!$A$1:$L$8</definedName>
    <definedName name="_xlnm.Print_Area" localSheetId="18">'PAKIET 19'!$A$1:$L$8</definedName>
    <definedName name="_xlnm.Print_Area" localSheetId="24">'PAKIET 25'!$A$1:$L$11</definedName>
    <definedName name="_xlnm.Print_Area" localSheetId="7">'PAKIET 8'!$A$1:$L$14</definedName>
  </definedNames>
  <calcPr calcId="181029"/>
</workbook>
</file>

<file path=xl/calcChain.xml><?xml version="1.0" encoding="utf-8"?>
<calcChain xmlns="http://schemas.openxmlformats.org/spreadsheetml/2006/main">
  <c r="K1" i="31" l="1"/>
  <c r="H7" i="31"/>
  <c r="J7" i="31" s="1"/>
  <c r="L7" i="31" s="1"/>
  <c r="K7" i="31" s="1"/>
  <c r="H6" i="31"/>
  <c r="J6" i="31" s="1"/>
  <c r="L6" i="31" s="1"/>
  <c r="H5" i="31"/>
  <c r="J5" i="31" s="1"/>
  <c r="H4" i="31"/>
  <c r="J4" i="31" s="1"/>
  <c r="K1" i="29"/>
  <c r="K1" i="26"/>
  <c r="J5" i="25"/>
  <c r="L5" i="25" s="1"/>
  <c r="K1" i="25"/>
  <c r="K1" i="24"/>
  <c r="K1" i="22"/>
  <c r="H5" i="22"/>
  <c r="J5" i="22" s="1"/>
  <c r="L5" i="22" s="1"/>
  <c r="H6" i="22"/>
  <c r="J6" i="22" s="1"/>
  <c r="L6" i="22" s="1"/>
  <c r="K6" i="22" s="1"/>
  <c r="K1" i="21"/>
  <c r="H5" i="21"/>
  <c r="J5" i="21" s="1"/>
  <c r="L5" i="21" s="1"/>
  <c r="K5" i="21" s="1"/>
  <c r="H6" i="21"/>
  <c r="J6" i="21"/>
  <c r="L6" i="21" s="1"/>
  <c r="K6" i="21" s="1"/>
  <c r="K1" i="20"/>
  <c r="K1" i="19"/>
  <c r="K1" i="18"/>
  <c r="K1" i="17"/>
  <c r="K1" i="16"/>
  <c r="K1" i="15"/>
  <c r="K1" i="14"/>
  <c r="K1" i="13"/>
  <c r="H5" i="12"/>
  <c r="H6" i="12"/>
  <c r="H7" i="12"/>
  <c r="H8" i="12"/>
  <c r="J8" i="12" s="1"/>
  <c r="L8" i="12" s="1"/>
  <c r="K8" i="12" s="1"/>
  <c r="H9" i="12"/>
  <c r="H10" i="12"/>
  <c r="H11" i="12"/>
  <c r="H12" i="12"/>
  <c r="J12" i="12" s="1"/>
  <c r="L12" i="12" s="1"/>
  <c r="K12" i="12" s="1"/>
  <c r="J5" i="12"/>
  <c r="L5" i="12" s="1"/>
  <c r="K5" i="12" s="1"/>
  <c r="J6" i="12"/>
  <c r="L6" i="12" s="1"/>
  <c r="K6" i="12" s="1"/>
  <c r="J7" i="12"/>
  <c r="L7" i="12"/>
  <c r="K7" i="12" s="1"/>
  <c r="J9" i="12"/>
  <c r="L9" i="12" s="1"/>
  <c r="K9" i="12" s="1"/>
  <c r="J10" i="12"/>
  <c r="L10" i="12" s="1"/>
  <c r="K10" i="12" s="1"/>
  <c r="J11" i="12"/>
  <c r="L11" i="12" s="1"/>
  <c r="K11" i="12" s="1"/>
  <c r="K1" i="12"/>
  <c r="K1" i="11"/>
  <c r="J5" i="10"/>
  <c r="L5" i="10"/>
  <c r="K5" i="10" s="1"/>
  <c r="J10" i="10"/>
  <c r="L10" i="10" s="1"/>
  <c r="K10" i="10" s="1"/>
  <c r="J11" i="10"/>
  <c r="L11" i="10" s="1"/>
  <c r="K11" i="10" s="1"/>
  <c r="H5" i="10"/>
  <c r="H6" i="10"/>
  <c r="J6" i="10" s="1"/>
  <c r="L6" i="10" s="1"/>
  <c r="K6" i="10" s="1"/>
  <c r="H7" i="10"/>
  <c r="J7" i="10" s="1"/>
  <c r="L7" i="10" s="1"/>
  <c r="K7" i="10" s="1"/>
  <c r="H8" i="10"/>
  <c r="J8" i="10" s="1"/>
  <c r="H9" i="10"/>
  <c r="J9" i="10" s="1"/>
  <c r="H10" i="10"/>
  <c r="H11" i="10"/>
  <c r="H12" i="10"/>
  <c r="J12" i="10" s="1"/>
  <c r="K1" i="10"/>
  <c r="K1" i="9"/>
  <c r="H5" i="6"/>
  <c r="J5" i="6" s="1"/>
  <c r="H6" i="6"/>
  <c r="J6" i="6" s="1"/>
  <c r="L6" i="6" s="1"/>
  <c r="K6" i="6" s="1"/>
  <c r="H7" i="6"/>
  <c r="K1" i="6"/>
  <c r="K1" i="5"/>
  <c r="J5" i="3"/>
  <c r="L5" i="3" s="1"/>
  <c r="K5" i="3" s="1"/>
  <c r="J6" i="3"/>
  <c r="L6" i="3" s="1"/>
  <c r="K6" i="3" s="1"/>
  <c r="H5" i="3"/>
  <c r="H6" i="3"/>
  <c r="H7" i="3"/>
  <c r="J7" i="3" s="1"/>
  <c r="K1" i="4"/>
  <c r="K1" i="3"/>
  <c r="H5" i="2"/>
  <c r="J5" i="2" s="1"/>
  <c r="H6" i="2"/>
  <c r="H7" i="2"/>
  <c r="J7" i="2" s="1"/>
  <c r="L7" i="2" s="1"/>
  <c r="K7" i="2" s="1"/>
  <c r="K1" i="2"/>
  <c r="J7" i="1"/>
  <c r="L7" i="1" s="1"/>
  <c r="K7" i="1" s="1"/>
  <c r="J11" i="1"/>
  <c r="L11" i="1" s="1"/>
  <c r="K11" i="1" s="1"/>
  <c r="J12" i="1"/>
  <c r="L12" i="1" s="1"/>
  <c r="K12" i="1" s="1"/>
  <c r="J15" i="1"/>
  <c r="L15" i="1" s="1"/>
  <c r="K15" i="1" s="1"/>
  <c r="J19" i="1"/>
  <c r="L19" i="1" s="1"/>
  <c r="K19" i="1" s="1"/>
  <c r="J20" i="1"/>
  <c r="L20" i="1" s="1"/>
  <c r="K20" i="1" s="1"/>
  <c r="J23" i="1"/>
  <c r="L23" i="1" s="1"/>
  <c r="K23" i="1" s="1"/>
  <c r="H5" i="1"/>
  <c r="J5" i="1" s="1"/>
  <c r="H6" i="1"/>
  <c r="J6" i="1" s="1"/>
  <c r="L6" i="1" s="1"/>
  <c r="K6" i="1" s="1"/>
  <c r="H7" i="1"/>
  <c r="H8" i="1"/>
  <c r="J8" i="1" s="1"/>
  <c r="H9" i="1"/>
  <c r="J9" i="1" s="1"/>
  <c r="L9" i="1" s="1"/>
  <c r="K9" i="1" s="1"/>
  <c r="H10" i="1"/>
  <c r="J10" i="1" s="1"/>
  <c r="L10" i="1" s="1"/>
  <c r="K10" i="1" s="1"/>
  <c r="H11" i="1"/>
  <c r="H12" i="1"/>
  <c r="H13" i="1"/>
  <c r="J13" i="1" s="1"/>
  <c r="H14" i="1"/>
  <c r="J14" i="1" s="1"/>
  <c r="L14" i="1" s="1"/>
  <c r="K14" i="1" s="1"/>
  <c r="H15" i="1"/>
  <c r="H16" i="1"/>
  <c r="J16" i="1" s="1"/>
  <c r="H17" i="1"/>
  <c r="J17" i="1" s="1"/>
  <c r="L17" i="1" s="1"/>
  <c r="K17" i="1" s="1"/>
  <c r="H18" i="1"/>
  <c r="J18" i="1" s="1"/>
  <c r="L18" i="1" s="1"/>
  <c r="K18" i="1" s="1"/>
  <c r="H19" i="1"/>
  <c r="H20" i="1"/>
  <c r="H21" i="1"/>
  <c r="J21" i="1" s="1"/>
  <c r="H22" i="1"/>
  <c r="J22" i="1" s="1"/>
  <c r="L22" i="1" s="1"/>
  <c r="K22" i="1" s="1"/>
  <c r="H23" i="1"/>
  <c r="H24" i="1"/>
  <c r="J24" i="1" s="1"/>
  <c r="H25" i="1"/>
  <c r="J25" i="1" s="1"/>
  <c r="L25" i="1" s="1"/>
  <c r="K25" i="1" s="1"/>
  <c r="H4" i="22"/>
  <c r="J4" i="22" s="1"/>
  <c r="H4" i="18"/>
  <c r="H5" i="18" s="1"/>
  <c r="H4" i="1"/>
  <c r="J4" i="1" s="1"/>
  <c r="H4" i="2"/>
  <c r="J4" i="2" s="1"/>
  <c r="H4" i="3"/>
  <c r="H8" i="3" s="1"/>
  <c r="J4" i="3"/>
  <c r="L4" i="3" s="1"/>
  <c r="H4" i="4"/>
  <c r="H4" i="9"/>
  <c r="J4" i="9" s="1"/>
  <c r="J5" i="9" s="1"/>
  <c r="H4" i="5"/>
  <c r="J4" i="5" s="1"/>
  <c r="J5" i="5" s="1"/>
  <c r="H4" i="6"/>
  <c r="J4" i="6" s="1"/>
  <c r="J7" i="6"/>
  <c r="L7" i="6" s="1"/>
  <c r="K7" i="6" s="1"/>
  <c r="H4" i="10"/>
  <c r="J4" i="10" s="1"/>
  <c r="L4" i="10" s="1"/>
  <c r="K4" i="10" s="1"/>
  <c r="H4" i="11"/>
  <c r="H5" i="11" s="1"/>
  <c r="H4" i="12"/>
  <c r="J4" i="12"/>
  <c r="L4" i="12" s="1"/>
  <c r="K4" i="12" s="1"/>
  <c r="H4" i="13"/>
  <c r="J4" i="13" s="1"/>
  <c r="J5" i="13" s="1"/>
  <c r="H4" i="14"/>
  <c r="J4" i="14" s="1"/>
  <c r="J5" i="14" s="1"/>
  <c r="H4" i="19"/>
  <c r="J4" i="19" s="1"/>
  <c r="J5" i="19" s="1"/>
  <c r="H4" i="15"/>
  <c r="H5" i="15" s="1"/>
  <c r="H4" i="16"/>
  <c r="J4" i="16" s="1"/>
  <c r="J5" i="16" s="1"/>
  <c r="H5" i="16"/>
  <c r="H4" i="17"/>
  <c r="H5" i="17"/>
  <c r="J5" i="17" s="1"/>
  <c r="L5" i="17" s="1"/>
  <c r="K5" i="17" s="1"/>
  <c r="H4" i="20"/>
  <c r="J4" i="20" s="1"/>
  <c r="J5" i="20" s="1"/>
  <c r="K4" i="20"/>
  <c r="L4" i="20" s="1"/>
  <c r="L5" i="20" s="1"/>
  <c r="H4" i="21"/>
  <c r="H7" i="21"/>
  <c r="H4" i="24"/>
  <c r="J4" i="24" s="1"/>
  <c r="J6" i="24" s="1"/>
  <c r="K4" i="24"/>
  <c r="L4" i="24"/>
  <c r="L6" i="24" s="1"/>
  <c r="H5" i="24"/>
  <c r="J5" i="24" s="1"/>
  <c r="K5" i="24"/>
  <c r="L5" i="24"/>
  <c r="H4" i="29"/>
  <c r="H5" i="29" s="1"/>
  <c r="H4" i="25"/>
  <c r="H5" i="25"/>
  <c r="H4" i="26"/>
  <c r="J4" i="26"/>
  <c r="L4" i="26" s="1"/>
  <c r="K4" i="26" s="1"/>
  <c r="H5" i="26"/>
  <c r="H6" i="26" s="1"/>
  <c r="H5" i="5"/>
  <c r="H7" i="22"/>
  <c r="H5" i="14"/>
  <c r="H8" i="6"/>
  <c r="J8" i="31" l="1"/>
  <c r="L4" i="31"/>
  <c r="K4" i="31" s="1"/>
  <c r="L5" i="31"/>
  <c r="K5" i="31" s="1"/>
  <c r="J4" i="29"/>
  <c r="H6" i="25"/>
  <c r="J4" i="25"/>
  <c r="L4" i="25" s="1"/>
  <c r="H5" i="19"/>
  <c r="J4" i="18"/>
  <c r="J5" i="18" s="1"/>
  <c r="H6" i="17"/>
  <c r="L4" i="16"/>
  <c r="J4" i="15"/>
  <c r="J5" i="15" s="1"/>
  <c r="L4" i="14"/>
  <c r="L4" i="13"/>
  <c r="K4" i="13" s="1"/>
  <c r="J4" i="11"/>
  <c r="L8" i="10"/>
  <c r="K8" i="10" s="1"/>
  <c r="L12" i="10"/>
  <c r="K12" i="10" s="1"/>
  <c r="L9" i="10"/>
  <c r="K9" i="10" s="1"/>
  <c r="L5" i="6"/>
  <c r="K5" i="6" s="1"/>
  <c r="L4" i="6"/>
  <c r="K4" i="6" s="1"/>
  <c r="L4" i="5"/>
  <c r="K4" i="5" s="1"/>
  <c r="J4" i="4"/>
  <c r="J5" i="4" s="1"/>
  <c r="H5" i="4"/>
  <c r="L7" i="3"/>
  <c r="K7" i="3" s="1"/>
  <c r="L4" i="1"/>
  <c r="K4" i="1" s="1"/>
  <c r="L24" i="1"/>
  <c r="K24" i="1" s="1"/>
  <c r="L21" i="1"/>
  <c r="K21" i="1" s="1"/>
  <c r="L16" i="1"/>
  <c r="K16" i="1" s="1"/>
  <c r="L13" i="1"/>
  <c r="K13" i="1" s="1"/>
  <c r="L8" i="1"/>
  <c r="K8" i="1" s="1"/>
  <c r="L5" i="1"/>
  <c r="K5" i="1" s="1"/>
  <c r="K6" i="31"/>
  <c r="L8" i="31"/>
  <c r="H8" i="31"/>
  <c r="J5" i="26"/>
  <c r="L5" i="26" s="1"/>
  <c r="K5" i="26" s="1"/>
  <c r="L6" i="26"/>
  <c r="K5" i="25"/>
  <c r="H6" i="24"/>
  <c r="L4" i="22"/>
  <c r="K4" i="22" s="1"/>
  <c r="L7" i="22"/>
  <c r="K5" i="22"/>
  <c r="J7" i="22"/>
  <c r="J4" i="21"/>
  <c r="L4" i="21" s="1"/>
  <c r="H5" i="20"/>
  <c r="L4" i="19"/>
  <c r="L4" i="18"/>
  <c r="J4" i="17"/>
  <c r="J6" i="17" s="1"/>
  <c r="L5" i="13"/>
  <c r="H5" i="13"/>
  <c r="L13" i="12"/>
  <c r="J13" i="12"/>
  <c r="H13" i="12"/>
  <c r="J13" i="10"/>
  <c r="L13" i="10"/>
  <c r="H13" i="10"/>
  <c r="L4" i="9"/>
  <c r="K4" i="9" s="1"/>
  <c r="H5" i="9"/>
  <c r="J8" i="6"/>
  <c r="L8" i="6"/>
  <c r="J8" i="3"/>
  <c r="L4" i="2"/>
  <c r="K4" i="2" s="1"/>
  <c r="J6" i="2"/>
  <c r="L6" i="2" s="1"/>
  <c r="K6" i="2" s="1"/>
  <c r="L5" i="2"/>
  <c r="K5" i="2" s="1"/>
  <c r="H8" i="2"/>
  <c r="H26" i="1"/>
  <c r="J26" i="1"/>
  <c r="J5" i="29" l="1"/>
  <c r="L4" i="29"/>
  <c r="K4" i="25"/>
  <c r="L6" i="25"/>
  <c r="J6" i="25"/>
  <c r="K4" i="16"/>
  <c r="L5" i="16"/>
  <c r="L4" i="15"/>
  <c r="K4" i="14"/>
  <c r="L5" i="14"/>
  <c r="L4" i="11"/>
  <c r="J5" i="11"/>
  <c r="L5" i="9"/>
  <c r="L5" i="5"/>
  <c r="L4" i="4"/>
  <c r="J8" i="2"/>
  <c r="L26" i="1"/>
  <c r="J6" i="26"/>
  <c r="K4" i="21"/>
  <c r="L7" i="21"/>
  <c r="J7" i="21"/>
  <c r="K4" i="19"/>
  <c r="L5" i="19"/>
  <c r="K4" i="18"/>
  <c r="L5" i="18"/>
  <c r="L4" i="17"/>
  <c r="L8" i="2"/>
  <c r="L8" i="3"/>
  <c r="K4" i="3"/>
  <c r="L5" i="29" l="1"/>
  <c r="K4" i="29"/>
  <c r="L5" i="15"/>
  <c r="K4" i="15"/>
  <c r="L5" i="11"/>
  <c r="K4" i="11"/>
  <c r="K4" i="4"/>
  <c r="L5" i="4"/>
  <c r="K4" i="17"/>
  <c r="L6" i="17"/>
</calcChain>
</file>

<file path=xl/sharedStrings.xml><?xml version="1.0" encoding="utf-8"?>
<sst xmlns="http://schemas.openxmlformats.org/spreadsheetml/2006/main" count="666" uniqueCount="164">
  <si>
    <t>LP</t>
  </si>
  <si>
    <t>C.P.V.</t>
  </si>
  <si>
    <t>Nazwa</t>
  </si>
  <si>
    <t>Nazwa handlowa</t>
  </si>
  <si>
    <t>Ilość</t>
  </si>
  <si>
    <t>Cena jedn. netto</t>
  </si>
  <si>
    <t>Wartość netto</t>
  </si>
  <si>
    <t>Wartość Vat</t>
  </si>
  <si>
    <t>Cena jedn. brutto</t>
  </si>
  <si>
    <t>Wartość  brutto</t>
  </si>
  <si>
    <t>33190000-8</t>
  </si>
  <si>
    <t>Torebka papierowo-foliowa</t>
  </si>
  <si>
    <t>szt.75/200mm</t>
  </si>
  <si>
    <t>szt.75/270mm</t>
  </si>
  <si>
    <t>szt.75/300mm</t>
  </si>
  <si>
    <t>szt.100/200mm</t>
  </si>
  <si>
    <t>szt.100/270mm</t>
  </si>
  <si>
    <t>szt.100/300mm</t>
  </si>
  <si>
    <t xml:space="preserve"> szt.150/270mm</t>
  </si>
  <si>
    <t>szt.150/300mm</t>
  </si>
  <si>
    <t>szt.150/350mm</t>
  </si>
  <si>
    <t>szt.205/270mm</t>
  </si>
  <si>
    <t>szt.205/400mm</t>
  </si>
  <si>
    <t>szt.205/440mm</t>
  </si>
  <si>
    <t>szt.270/440mm</t>
  </si>
  <si>
    <t>szt.300/500mm</t>
  </si>
  <si>
    <t>szt.300/570mm</t>
  </si>
  <si>
    <t xml:space="preserve">Rękaw papierowo-foliowy </t>
  </si>
  <si>
    <t>m.b. szer.150mm</t>
  </si>
  <si>
    <t xml:space="preserve">Rękaw papierowo-foliowy  </t>
  </si>
  <si>
    <t xml:space="preserve"> </t>
  </si>
  <si>
    <t>RAZEM</t>
  </si>
  <si>
    <t>Wymogi:</t>
  </si>
  <si>
    <t>Wartość brutto</t>
  </si>
  <si>
    <t>33140000-3</t>
  </si>
  <si>
    <t>Rękaw sterlizacyjny wzmocniony z poliolefinu do sterylizacji parą nasyconą i tlenkiem etylenu szer. 20 cm</t>
  </si>
  <si>
    <t>Rękaw sterlizacyjny wzmocniony z poliolefinu do sterylizacji parą nasyconą i tlenkiem etylenu szer. 30 cm</t>
  </si>
  <si>
    <t>Rękaw sterlizacyjny wzmocniony z poliolefinu do sterylizacji parą nasyconą i tlenkiem etylenu szer. 40 cm</t>
  </si>
  <si>
    <t>Rękaw sterlizacyjny wzmocniony z poliolefinu do sterylizacji parą nasyconą i tlenkiem etylenu szer. 60 cm</t>
  </si>
  <si>
    <t>szt.</t>
  </si>
  <si>
    <t>rol.</t>
  </si>
  <si>
    <t>Opakowanie typu TYVEK ze wskaźnikiem kontroli sterylizacji plazmowej typu1,  szer.15 cm dł.70m. Zgodne z normą PN EN 868-3,5</t>
  </si>
  <si>
    <t>Wartość  Vat</t>
  </si>
  <si>
    <t>33631600-8</t>
  </si>
  <si>
    <t>litry</t>
  </si>
  <si>
    <t>Wartość   Vat</t>
  </si>
  <si>
    <t xml:space="preserve">Gotowy do użycia preparat do wstępnej dezynfekcji i mycia narzędzi chirurgicznych w postaci pianki. Spektrum działania: B,F,Tbc(M.avium,M.terrae), V(HBV,HCV,HIV,Vaccina,Adeno, Polio), czas działania do 15 minut, opakowania 750-1000ml ze spryskiwaczem do każdego opakowania. </t>
  </si>
  <si>
    <t>Naboje gazowe do sterylizatora gazowego 3M, zawierające 100 gram czystego EO, zgodne z instrukcją użytkowania sterylizatora i dopuszczone przez producenta sterylizatora na podstawie oświadczenia producenta sterylizatora. Nabój ma posiadać płaskie dno i wymiary: wysokość 16,5 cm, średnica 3,3 cm przy styku z gniazdem przebijaka, średnica dna 3,8 cm. Przeznaczone do Steri-Vac 5XL.</t>
  </si>
  <si>
    <t>Fiolkowy wskaźnik biologiczny o szybkim odczycie do tlenku etylenu. Wykrycie aktywności metabolicznej spor/ wynik pozytywny po ok. 60-120 min. inkubacji. Ostateczny odczyt wyniku negatywnego / zabicie bakterii po 4 godzinach. Na fiolce repozycjonowalna nierwąca się naklejka ze wskaźnikiem chemicznym i miejscem do opisu. Zgodność z normą referencyjną potwierdzona certyfikatem niezależnej jednostki notyfikowanej. Wskaźniki kompatybilne z autoczytnikiem z inkubatorem 3M Attest Auto-reader 390G</t>
  </si>
  <si>
    <t>Wieloparametrowy wskaźnik chemiczny typu 4 do tlenku   etylenu o liniowym ułożeniu substancji wskaźnikowej. Zmiana koloru łatwa w interpretacji.</t>
  </si>
  <si>
    <t xml:space="preserve">    </t>
  </si>
  <si>
    <t>paski</t>
  </si>
  <si>
    <t>kg</t>
  </si>
  <si>
    <t>`</t>
  </si>
  <si>
    <t xml:space="preserve">litry </t>
  </si>
  <si>
    <t xml:space="preserve">      </t>
  </si>
  <si>
    <t>sztuki</t>
  </si>
  <si>
    <t>rolki</t>
  </si>
  <si>
    <t>szt</t>
  </si>
  <si>
    <t>Fiolkowy wskaźnik biologiczny o szybkim odczycie do sterylizacji nadtlenkiem wodoru. Ostateczny odczyt wyniku negatywnego/zabicie bakterii po 24 minutach inkubacji. Wykrycie przez odczyt automatyczny fluorescencji w autoczytniku .Wskaźnik posiadający  wewnętrzny system kruszenia ampułki nie wymagający użycia zewnętrznego „kruszera.” Kształt fiolki w kształcie litery „D”- dopasowany do kształtu komory autoczytnika z inkubatorem 490H Attest Auto Reader . Na fiolce, nierwąca się naklejka z miejscem do opisu oraz wskaźnik chemiczny. Opakowania do 30 sztuk wskaźników.</t>
  </si>
  <si>
    <t>Czynnik sterylizacyjny sterylizatora plazmowego w formie jednorazowej kasety. 1 cykl – 1 kaseta. Kompatybilny ze sterylizatorem RENOSEM S 130 D</t>
  </si>
  <si>
    <t>Fartuch ochronne, niesterylne z mankietem poliesterowym  szer.5 cm, paskiem i trokami przy szyi, fartuchy podfoliowane w części przedniej i rękawy, wykonane z polipropylenu i polietylenu, o gramaturze 40g/m² w rozmiarze L. Długość fartucha 115-130 cm, szerokość rękawa  od góry do 25 cm  zwężane ku dołowi.</t>
  </si>
  <si>
    <t xml:space="preserve">PAKIET 1 TOREBKI PAPIEROWO-FOLIOWE PŁASKIE,ZGRZEWALNE,RĘKAWY PAPIEROWO-FOLIOWE PŁASKIE ZE WSKAŹNIKIEM STERYLIZACJI PARĄ  I TLENKIEM ETYLENU </t>
  </si>
  <si>
    <t xml:space="preserve">PAKIET 2 OPAKOWANIA STERYLIZACYJNE </t>
  </si>
  <si>
    <t xml:space="preserve">PAKIET 3  TESTY,OPAKOWANIA DO STERYLIZACJI PLAZMOWEJ </t>
  </si>
  <si>
    <t xml:space="preserve">PAKIET 6 NABOJE DO STERYLIZACJI TLENKIEM  ETYLENU,WSKAŹNIKI BIOLOGICZNE, TESTY CHEMICZNE DO TLENKU ETYLENU </t>
  </si>
  <si>
    <t>Opakowanie typu TYVEK ze wskaźnikiem kontroli sterylizacji plazmowej  typu1,   szer. 20 cm dł.70m. Zgodne z normą PN EN 868-3,5</t>
  </si>
  <si>
    <t>Fiolkowy wskaźnik biologiczny o szybkim odczycie do sterylizacji parą wodną. Ostateczny odczyt wyniku negatywnego/zabicie bakterii po 24 minutach inkubacji. Wykrycie przez odczyt automatyczny fluorescencji w autoczytniku. Wskaźnik posiadający wewnętrzny system kruszenia ampułki nie wymagający użycia zewnętrznego „kruszera”. Kształt fiolki dostosowany do kształtu komory autoczynika  inkubatora 490H Attest  Auto Reader. Na fiolce  repozycjonowalna nierwąca się naklejka z miejscem do opisu oraz wskaźnik chemiczny. Zgodność wskaźnika z normą referencyjną potwierdzona certyfikatem niezależnej jednostki notyfikowanej. Opakowanie do 50 sztuk.</t>
  </si>
  <si>
    <t>Skoncentrowany środek do płukania szklanych butelek w myjni automatycznej. Przyśpieszający  proces suszenia. Zawierający kwas cytrynowy, ph koncentratu 2-2,5. Opakowanie 10-20 l</t>
  </si>
  <si>
    <t>Oryginalny papier do drukarki sterylizatora gazowego Setri-Vac5XL( modele produkowane od 2000r.numer seryjny powyżej 720000). Rolka 79 mm x 30 m</t>
  </si>
  <si>
    <t>Koperty A -4 do archiwizacji wydruków procesów sterylizacyjnych</t>
  </si>
  <si>
    <t xml:space="preserve">rolki </t>
  </si>
  <si>
    <t>Gotowe chusteczki  do dezynfekcji powierzchni wyrobów medycznych, w tym sond usg. Szerokie spektrum mikrobójcze : B,Tbc,F,V(HIV,HBV,HCV),     S( C.difficile), w czasie do 15 min. Opakowania plastikowe zawierające od 50-200 sztuk chusteczek gotowych do użycia. Wyrób medyczny klasy II b. Wymiary chusteczek min. 20x30cm.</t>
  </si>
  <si>
    <t xml:space="preserve"> Chusteczki  do szybkiej dezynfekcji powierzchni wyrobów medycznych. Szerokie spektrum mikrobójcze : B,Tbc,F,V (HIV,HCV,HBV, Rota, Adeno, Norowirus) w czasie do 5 min. Opakowania plastikowe zawierające   od 50-150 sztuk chusteczek gotowych do użycia. Rozmiar chusteczek  min.14 x 18 cm</t>
  </si>
  <si>
    <t xml:space="preserve"> Rolki     mb</t>
  </si>
  <si>
    <t>Rolki      mb</t>
  </si>
  <si>
    <t xml:space="preserve"> Rolki    mb</t>
  </si>
  <si>
    <t xml:space="preserve">sztuki </t>
  </si>
  <si>
    <t xml:space="preserve"> Markery cienko piszące  odporne na czynniki sterylizacji i działanie wody  do opisywania pakietów poddawanych procesom  sterylizacyjnym w kolorze czarnym</t>
  </si>
  <si>
    <t>Opakowanie typu TYVEK ze wskaźnikiem kontroli sterylizacji plazmowej typu1, szer.10 cm dł.70 m. Zgodne z normą PN EN  868-3,5</t>
  </si>
  <si>
    <t xml:space="preserve"> PAKIET 9   TESTY CHEMICZNE </t>
  </si>
  <si>
    <t>PAKIET 12   WSKAŻNIKI BIOLOGICZNE DO KONTROLI PROCESÓW STERYLIZACJI PAROWEJ</t>
  </si>
  <si>
    <t xml:space="preserve">PAKIET 15  ETYKIETY DO DRUKAREK, KALKA  </t>
  </si>
  <si>
    <t xml:space="preserve">PAKIET 16 WSKAŹNIKI  BIOLOGICZNE – PLAZMA </t>
  </si>
  <si>
    <t xml:space="preserve">PAKIET 17 NABOJE DO STERYLIZACJI PLAZMOWEJ </t>
  </si>
  <si>
    <t xml:space="preserve">PAKIET 21 TESTY KONTROLI MYCIA MASZYNOWEGO I ULTRADŹWIĘKOWEGO </t>
  </si>
  <si>
    <t xml:space="preserve">PAKIET 23 FARTUCHY NIESTERYLNE JEDNORAZOWEGO UŻYTKU </t>
  </si>
  <si>
    <t xml:space="preserve">PAKIET 24 TESTY POZOSTAŁOŚCI BIAŁKOWYCH </t>
  </si>
  <si>
    <t>PAKIET 10 TESTY, WSKAŹNIKI, PAPIER DO DRUKAREK, TAŚMA DO ZGRZEWAREK</t>
  </si>
  <si>
    <t>Chusty dezynfekcyjne nasączone preparatem dezynfekcyjnym, nie alkoholowym, bez zawartości aldehydów, na bazie mieszaniny QAV, gotowe do użycia. Spektrum działania: B,F,V(HIV,HBV, HCV, Rota), czas działania - 1 minuta   Tbc, V(Noro) do 15 minut. Nie mniejsze niż 20 x 20 cm.  Do dezynfekcji wyrobów medycznych nie tolerujących preparatów alkoholowych.  Opakowania stałe od 150 - 200 sztuk.  Termin przydatności po otwarciu 3 miesiące.</t>
  </si>
  <si>
    <t>FORMULARZ CENOWY</t>
  </si>
  <si>
    <t>ZAŁ. NR 2</t>
  </si>
  <si>
    <t>Vat</t>
  </si>
  <si>
    <r>
      <t>1. Opakowania papierowo-foliowe muszą spełniać wymagania normy PN EN-868-3,PN EN 868-5,PN EN 11607-1. 
2. Opakowanie papierowo-foliowe lub jego zamknięcie nie może pękać na skutek wytworzonej w sterylizatorze próżni,kruszyć się po procesie,wilgotność nie może spowodować zniszczenia opakowania.
3. Wszystkie pozycje muszą pochodzić od jednego producenta.
4. Dopuszcza się opakowania w rozmiarach max.+-10mm w stosunku do podanych w tabeli formularza cenowego.
5. Wszystkie napisy i testy poza przestrzenią pakowania, powierzchnia wskaźnika sterylizacji parowej i EO ≥100mm².Kontrastowa,jednoznaczna,wyraźna łatwa do interpretacji zmiana koloru substancji wskaźnikowej po procesie sterylizacji,(informacja o zabarwieniu pól testowych przed i po sterylizacji) jednoznacznie oznaczony kierunek otwarcia opakowania,zgrzew fabrycznie wielokrotny,wielokanałowy.
6.Folia co najmniej 5 warstwowa (bez warstwy klejącej), o grubości nie większej niż 52 mikrometry (potwierdzenie producenta), przezroczysta , bez rozwarstwień, bez substancji toksycznych i porów, zgrzewalna w temp. 180</t>
    </r>
    <r>
      <rPr>
        <sz val="10"/>
        <rFont val="Arial"/>
        <family val="2"/>
        <charset val="238"/>
      </rPr>
      <t>° C.
7.Ze względów higienicznych rękaw nawinięty folią na zewnątrz. 
8. Opakowanie powinno charakteryzować się łatwością otwierania po procesie sterylizacji tzn. łatwością oddzielania folii od papieru bez uszkodzeń mechanicznych.
9. Gramatura papieru 70g/m² (potwierdzenie producenta).</t>
    </r>
  </si>
  <si>
    <t>m.b. szer. 100mm</t>
  </si>
  <si>
    <t>m.b. szer. 200mm</t>
  </si>
  <si>
    <t xml:space="preserve"> m.b. szer. 250mm</t>
  </si>
  <si>
    <t>m.b szer. 400mm</t>
  </si>
  <si>
    <t>m.b. szer. 50mm</t>
  </si>
  <si>
    <t>m.b. szer. 75mm</t>
  </si>
  <si>
    <t xml:space="preserve">   Cena jedn. Netto</t>
  </si>
  <si>
    <t>Cena jedn. Brutto</t>
  </si>
  <si>
    <t>Rolki płaskie z tolerancją szerokości + - 2cm, system barier sterylnych zgodny z normą EN ISO11607-1 i EN 868-5, wierzch produktu to niebieski laminat wykonany z poliestru 12 mikrometrów, polipropylenu 38 mikrometrów, poliolefin o gramaturze ok.90g/m².
Wszystkie rękawy muszą pochodzić od jednego producenta.</t>
  </si>
  <si>
    <r>
      <t>Gramatura 74 g/m</t>
    </r>
    <r>
      <rPr>
        <sz val="10"/>
        <rFont val="Arial"/>
        <family val="2"/>
        <charset val="238"/>
      </rPr>
      <t>². Zalecana temperatura zgrzewu od 120 do 130ºC. Wszystkie opakowania muszą pochodzić od jednego producenta.</t>
    </r>
  </si>
  <si>
    <t>Wskaźnik chemiczny paskowy typu 4 do kontroli sterylizacji plazmowej. Zgodny z normą ISO 11140-1 EN 867-1</t>
  </si>
  <si>
    <t>Preparat  do mycia i dezynfekcji precyzyjnych narzędzi obrotowych w stomatologii.
Nie zawierający aldehydów, chloru, QAV, związków utleniających.
Preparat alkaliczny (ph 12,0-13,7).
Roztwór gotowy do użycia.
Spektrum działania: B,F,V (Polio)-15 min, Tbc (M.Tub.) –  1 h  możliwość stosowania w myjniach ultradźwiękowych.
Opakowania do 2 litrów.</t>
  </si>
  <si>
    <r>
      <t xml:space="preserve">PAKIET 7 </t>
    </r>
    <r>
      <rPr>
        <b/>
        <sz val="10"/>
        <color indexed="8"/>
        <rFont val="Arial"/>
        <family val="2"/>
        <charset val="238"/>
      </rPr>
      <t>TESTY CHEMICZNE-PARA WODNA</t>
    </r>
  </si>
  <si>
    <r>
      <rPr>
        <b/>
        <sz val="10"/>
        <rFont val="Arial"/>
        <family val="2"/>
        <charset val="238"/>
      </rPr>
      <t>Wymogi:</t>
    </r>
    <r>
      <rPr>
        <sz val="10"/>
        <rFont val="Arial"/>
        <family val="2"/>
        <charset val="238"/>
      </rPr>
      <t xml:space="preserve"> Zamawiający wymaga minimum 3 przyrządów testowych PCD wykonanych z aluminum z zakręcaną kapsułą ze sztucznego tworzywa, w której umieszcza się wskaźnik chemiczny.</t>
    </r>
  </si>
  <si>
    <r>
      <t>Preparat dezynfekcyjny w płynie zawierający aldehyd glutarowy , inhibitory korozji,  spektrum działania: B,F, Tbc ( Mycobacterium Tuberculosis ), V. Przeznaczony do mycia i dezynfekcji chemiczno- termicznej w temp. 60</t>
    </r>
    <r>
      <rPr>
        <sz val="10"/>
        <rFont val="Arial"/>
        <family val="2"/>
        <charset val="238"/>
      </rPr>
      <t>ºC narzędzi chirurgicznych metalowych, z tworzyw sztucznych, ph neutralne. Opakowanie 5-20 l</t>
    </r>
  </si>
  <si>
    <t>Preparat ułatwiający szybkie  schnięcie po procesie mycia i dezynfekcji w myjni do łóżek i kontenerów o lekkokwaśnym ph (ok.4). Opakowanie 5 l</t>
  </si>
  <si>
    <t>Enzymatyczny preparat myjący w płynie zawierający niejonowe i kationowe środki powierzchniowo- czynne, związki kompleksujące, stabilizator, kompleks enzymów, przeznaczony do wrażliwych na temperaturę narzędzi chirurgicznych, aluminium oksydowanego i szkła,  ph 6,5-7,5. Opakowanie 10 l</t>
  </si>
  <si>
    <t>Alkaliczny, płynny środek do mycia szklanych butelek w myjni automatycznej. Nie zawierający NTA, EDTA, fosforanu i chloru, ph koncentratu 13-13,9. Opakowanie  23kg.</t>
  </si>
  <si>
    <t>Preparat do neutralizacji po myciu alkalicznym narzędzi chirurgicznych, sprzętu wykonywanego z tworzyw sztucznych i elastomerów na bazie kwasu cytrynowego, Opakowanie 20 l</t>
  </si>
  <si>
    <r>
      <t>Preparat dezynfekcyjny w płynie do mycia i dezynfekcji chemiczno- termicznej łóżek i kontenerów w myjni z zamkniętym obiegiem wody w temp.60</t>
    </r>
    <r>
      <rPr>
        <sz val="10"/>
        <rFont val="Arial"/>
        <family val="2"/>
        <charset val="238"/>
      </rPr>
      <t xml:space="preserve">°. Odpowiedni do sprzętów z tworzyw sztucznych i   metalowych. Bez aldehydów. Spektrum działania:B,F, V(HBV,HCV,HIV), Tbc. Opakowanie 20 l                                                                                                </t>
    </r>
  </si>
  <si>
    <t>Preparat enzymatyczny do wstępnego mycia narzędzi chirurgicznych i endoskopw giętkich o dobrej kompatybilności materiałowej. Możliwość stosowania w myjkach ultradźwiękowych. Opakowania 2 litrowe</t>
  </si>
  <si>
    <t>Preparat do dezynfekcji i mycia  powierzchni bez zawartości aldehydów o wysokiej tolerancji materiałowej dla metali i tworzyw sztucznych. Preparat bez zawartości substancji lotnych i zapachowych. Spektrum działania: B, F, V (HBVHCV,HIV), Rota, Tbc do 15 min. Opakowanie 6 l</t>
  </si>
  <si>
    <t>Test kontroli parametrów dezynfekcji termicznej - integracja krytycznych parametrów procesu (czas,temperatura ), 90ºC - 5min. A0= 3000, zgodny z normą ISO 15883</t>
  </si>
  <si>
    <t xml:space="preserve">Vat </t>
  </si>
  <si>
    <t>Test paskowy Bovie-Dick z substancją przesuwną, kompatybilny z przyrządem PCD, w którym można wykonywać testy chemiczne typu V i VI oraz testy biologiczne. Zgodne z normą ISO 11140-4</t>
  </si>
  <si>
    <t>Przyrząd symulujący o długości 1 m do kontroli mycia narzędzi rurowych giętkich Holder E.</t>
  </si>
  <si>
    <t>.Zestaw wyprofilowanej gąbki wraz z płynem do wstępnego czyszczenia endoskopów opak. 200ml</t>
  </si>
  <si>
    <t>Taśma barwiąca z tuszem czarnym do zgrzewarek Hawo HM 850-DC-V- oryginały.</t>
  </si>
  <si>
    <t>Taśma samoklejąca ze wskaźnikiem do sterylizacji parą wodną Wskażnik chemiczny na taśmie typu 1 zgodne z normą ISO 11140-1, szer. rolki 1,9 cm , dł. 50 m</t>
  </si>
  <si>
    <t>Zestaw symulacyjny kontroli wsadu typu PCD wykonany z aluminium,powlekany materiałem izolacyjnym do testów chemicznych do sterylizacji parowej zgodne z normą PN EN ISO 11140-1</t>
  </si>
  <si>
    <t>Testy chemiczne typu V do zestawu symulacyjnego PCD wykonanego z aluminium,powlekanego materiałem izolacyjnym z przesuwalną substancją wskaźnikową. Zakres czasu i temperatury 134˚-5,3 min. Zgodne z normą ISO 11140-1</t>
  </si>
  <si>
    <t>Testy kontroli mycia narzędzi kanałowych zgodnie z normą ISO 15883 do przyrządów Holder E.</t>
  </si>
  <si>
    <t>Papier w rolkach do wydruku procesów mycia w myjni Belimed WD-250 i sterylizatorów 57 mm x 30 m, średnica zewnętrzna 46 mm, średnica wewnętrzna 12 mm.</t>
  </si>
  <si>
    <t>Jm</t>
  </si>
  <si>
    <t>litr</t>
  </si>
  <si>
    <t>Test zwalniania wsadu do kontroli skuteczności procesów sterylizacji parowej o parametrach ustalonych 134°C/5,3min- 2000 pasków+ zestawy symulacyjne  i 121°C/20min-250 pasków + zestaw symulacyjny, wskaźnik w technologii typu 6. Przyrząd przeznaczony do kontroli 250 cykli sterylizacji, wykonany z tworzywa sztucznego z rurką o długości ok.1,5m i średnicy ok.2 mm, kapsuła wykonana z polipropylenu lub ze stali kwasoodpornej lub przyrząd  testowy procesu PCD wykonany z aluminium z zakręcaną kapsułą ze sztucznego tworzywa, w której umieszcza się wskaźnik chemiczny. Produkt zgodny z normą  ISO 11140-1 EN 867-5. Opakowania pasków  po 250 sztuk.</t>
  </si>
  <si>
    <t>Preparat na bazie nadwęglanu sodu w postaci granulatu do mycia i dezynfekcji inkubatorów o szerokim spektrum działania: B,F,Tbc,V (Polio, Adeno, Rota,Noro), S (C.difficille), czas działania do 10 min. Bez pochodnych fenolowych i pochodnych benzenu. Stabilność roztworu roboczego minimum 36 godzin. Możliwość kontroli aktywności roztworu paskami testowymi. Opakowania 1- 1,5kg</t>
  </si>
  <si>
    <t>Preparat do manualnego mycia i dezynfekcji endoskopów oraz przyrządów anestezjologicznych i narzędzi chirurgicznych zgodnie z zaleceniami producenta sprzętu Gigasept Instru AF. Opakowanie 2 litrowe.</t>
  </si>
  <si>
    <t>arkusz</t>
  </si>
  <si>
    <t xml:space="preserve">PAKIET 14 TESTY KONTROLI ZGRZEWU </t>
  </si>
  <si>
    <t>Testy kontroli poprawnej pracy zgrzewarek rolkowych w formie arkusza papierowego typu Seal Checker do sterylizacji parą wodną zgodne z normą ISO 11607-2</t>
  </si>
  <si>
    <t>Etykiety Triplex do systemu Proces, dwuzrywalna, odporna na czynniki sterylizacji parowej do 135 ºC, plazmowej,EO wyposażone w kod kreskowy startowy wprowadzający etykiety do systemu, na rolce 1000 sztuk etykiet</t>
  </si>
  <si>
    <t>Kalka do drukarki termotransferowej Argox do systemu Proces.Wydruk odporny na warunki sterylizacji. 300 m na rolce.</t>
  </si>
  <si>
    <t xml:space="preserve">PAKIET 18 PLOMBY DO KONTENERÓW NARZĘDZIOWYCH </t>
  </si>
  <si>
    <t>Plomby plastikowe do kontenerów narzędziowych (kontenery firmy Aesculap) w kolorze czerwonym z indykatorem procesu sterylizacji o wymiarach dł. 6 cm, szer.3 cm</t>
  </si>
  <si>
    <t>Razem:</t>
  </si>
  <si>
    <t>Preparat do dezynfekcji powierzchni trudno dostępnych z substancją aktywną alkoholem, odpornych na działanie alkoholu, w aerozolu, bez aldehydów, QAV i fenoli. Opakowania od 650- 1000ml ze spryskiwaczem do każdej butelki. Spektrum działaniaB,F,Tbc, V(Adeno, Rota) max. do 5 minut.</t>
  </si>
  <si>
    <t>Enzymatyczny preparat do mycia i dezynfekcji manualnej narzędzi chirurgicznych, sprzętu medycznego, w tym anestezjologicznego, endoskopów ,o szerokiej tolerancji materiałowej, dobrze rozpuszczający zanieczyszczenia organiczne nie zawierający aldehydów, chloru, fenoli, pochodnych benzenu, alkoholi i substancji nadtlenowych, nie powodujący korozji. Spektrum działania : B,F,V (HIV,HBV,HCV) do 15 min. Opakowania 1-2 litrowe.</t>
  </si>
  <si>
    <t>Niskoalkoholowy preparat do mycia i dezynfekcji manualnej delikatnych powierzchni wyrobów medycznych (wtym ekrany dotykowe, sondy) bez zawartości QAV i związków utleniających .Zawartość alkoholi do 30%. Gotowy do użycia. Spektrum działania: B, F, Tbc, V, (HIV,HBV,HCV, Rota, Noro, Adeno do15 minut. Opakowania 750 ml - 1 litra ze spryskiwaczem do każdego opakowania.</t>
  </si>
  <si>
    <t xml:space="preserve">Wymogi: </t>
  </si>
  <si>
    <t>Pakiet dotyczy samych testów.</t>
  </si>
  <si>
    <t>Testy kontroli mycia ultradźwiękowego w postaci wskaźników paskowych do urządzenia posiadanego przez zamawiającego o rozmiarach dł. 9 cm, szer. 4 cm</t>
  </si>
  <si>
    <t>Testy kontroli mycia maszynowego w postaci wskaźników paskowych, testy zgodne z normą ISO 15883 do urządzenia posiadanego przez zamawiającego o rozmiarach dł. 9 cm, szer. 4 cm</t>
  </si>
  <si>
    <t xml:space="preserve">PAKIET 22 KOPERTY DO ARCHIWIZACJI DOKUMENTACJI, PISAKI DO OPISYWANIA PAKIETÓW </t>
  </si>
  <si>
    <r>
      <t>Fartuchy ochronne,      niesterylne z mankietem poliesterowym  szer.5 cm, paskiem i trokami przy szyi, fartuchy podfoliowane w części przedniej i rękawy, wykonane z polipropylenu i polietylenu, o gramaturze 40g/m</t>
    </r>
    <r>
      <rPr>
        <sz val="10"/>
        <rFont val="Arial"/>
        <family val="2"/>
        <charset val="238"/>
      </rPr>
      <t>² w rozmiarze XL. Długość fartucha 115-130 cm, szerokość rękawa  od góry do 25 cm  zwężane ku dołowi.</t>
    </r>
  </si>
  <si>
    <r>
      <t>Test wykrywający pozostałości białka na mytych i/lub dezynfekowanych narzędziach chirurgicznych, wyrobach medycznych i innych powierzchniach. Zasada działania oparta na reakcji biuretowej ,wynik równoważny z testem nihydrynowym, oparty na PN EN ISO 15883-1. Odczyt wyniku po inkubacji w kontrolowanych warunkach temperatury 55</t>
    </r>
    <r>
      <rPr>
        <sz val="10"/>
        <rFont val="Arial"/>
        <family val="2"/>
        <charset val="238"/>
      </rPr>
      <t>ºC na podstawie zmiany zabarwienia, bez konieczności przechowywania w lodówce. Do opakowania testów dołączyć  butelkę płynu nawilżającego. Wymazówki kompatybilne z urządzeniem Biotrace International.</t>
    </r>
  </si>
  <si>
    <t>PAKIET 25 PREPARATY CHEMICZNE DO MYJNI ENDOSKOPOWEJ I AKCESORII ENDOSKOPOWYCH</t>
  </si>
  <si>
    <t>Wszystkie preparaty w pakiecie kompatybilne ze sobą (pochodzące od jednego producenta)</t>
  </si>
  <si>
    <t>Preparat buforujący/aktywujący do preparatu z pozycji nr 1. Płynny preparat zawierający w składzie wodorotlenek potasu, fosforany, inhibitory korozji. Preparat kompatybilny z preparatem dezynfekcyjnym. Opakowanie:Kanister - 5 litrowy</t>
  </si>
  <si>
    <t>Lekko alkaliczny preparat do maszynowego mycia endoskopów giętkich oraz oprzyrządowania endoskopowego. Preparat zawierający w składzie enzymy, anionowe i niejonowe związki powierzchniowo czynne oraz inhibitory korozji. Kompatybilny z preparatem do dezynfekcji na bazie kwasu nadoctowego, ph ok. 11. Opakowanie: Kanister - 5 litrowy.</t>
  </si>
  <si>
    <t xml:space="preserve">Preparat do endoskopów giętkich, nie zawierający aldehydów, na bazie kwasu nadoctowego , gotowy do użycia, nie wymagający aktywatora. Spektrum: działania:B,F,Tbc,V (Polio, Adeno), S(Clostridium difficile) – do 5 minut . Opakowania- do 5 litrów </t>
  </si>
  <si>
    <t xml:space="preserve">Płyn na bazie kwasu nadoctowego do automatycznego reprocesowania endoskopów giętkich. Zawierający w składzie nadtlenek wodoru i kwas octowy. Wykazujący wysoką kompatybilność materiałową. Spektrum działania B(wraz z MRSA), F, Tbc(M.Terrae, M.Avium), V(Polio,Adeno) S(C.Difficille) w czasie do 5 minut. Opakowanie: Kanister – 5 litrowy </t>
  </si>
  <si>
    <t>PAKIET 4 PREPARATY CHEMICZNE I</t>
  </si>
  <si>
    <t>PAKIET 5 PREPARATY CHEMICZNE II</t>
  </si>
  <si>
    <t>PAKIET 8  PREPARATY CHEMICZNE III</t>
  </si>
  <si>
    <t>PAKIET 11 PREPARATY CHEMICZNE IV</t>
  </si>
  <si>
    <t>PAKIET 13 PREPARATY CHEMICZNE V</t>
  </si>
  <si>
    <t>PAKIET 19 PREPARATY CHEMICZNE VI</t>
  </si>
  <si>
    <t>PAKIET 20  PREPARATY CHEMICZNE VII</t>
  </si>
  <si>
    <t>18/2021/TP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</si>
</sst>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9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</xf>
    <xf numFmtId="4" fontId="0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</xf>
    <xf numFmtId="2" fontId="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 applyProtection="1">
      <alignment horizontal="left" vertical="center" wrapText="1"/>
      <protection locked="0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Normal="100" workbookViewId="0">
      <selection activeCell="C13" sqref="C13"/>
    </sheetView>
  </sheetViews>
  <sheetFormatPr defaultColWidth="11.5703125" defaultRowHeight="12.75" x14ac:dyDescent="0.2"/>
  <cols>
    <col min="1" max="1" width="3.5703125" style="1" customWidth="1"/>
    <col min="2" max="2" width="10.5703125" style="1" customWidth="1"/>
    <col min="3" max="3" width="23" style="1" customWidth="1"/>
    <col min="4" max="4" width="22.28515625" style="1" customWidth="1"/>
    <col min="5" max="5" width="17.28515625" style="1" customWidth="1"/>
    <col min="6" max="6" width="6.85546875" style="1" customWidth="1"/>
    <col min="7" max="7" width="10.5703125" style="1" customWidth="1"/>
    <col min="8" max="8" width="12" style="1" customWidth="1"/>
    <col min="9" max="9" width="4.5703125" style="1" customWidth="1"/>
    <col min="10" max="10" width="10.28515625" style="1" customWidth="1"/>
    <col min="11" max="11" width="10.5703125" style="3" customWidth="1"/>
    <col min="12" max="12" width="12" style="1" customWidth="1"/>
    <col min="13" max="16384" width="11.5703125" style="1"/>
  </cols>
  <sheetData>
    <row r="1" spans="1:12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6" t="s">
        <v>163</v>
      </c>
      <c r="L1" s="1" t="s">
        <v>91</v>
      </c>
    </row>
    <row r="2" spans="1:12" ht="27.75" customHeight="1" x14ac:dyDescent="0.2">
      <c r="A2" s="54" t="s">
        <v>62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2.25" customHeight="1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8" t="s">
        <v>8</v>
      </c>
      <c r="L3" s="9" t="s">
        <v>9</v>
      </c>
    </row>
    <row r="4" spans="1:12" ht="13.5" customHeight="1" x14ac:dyDescent="0.2">
      <c r="A4" s="13">
        <v>1</v>
      </c>
      <c r="B4" s="10" t="s">
        <v>10</v>
      </c>
      <c r="C4" s="11" t="s">
        <v>11</v>
      </c>
      <c r="D4" s="12"/>
      <c r="E4" s="10" t="s">
        <v>12</v>
      </c>
      <c r="F4" s="13">
        <v>2400</v>
      </c>
      <c r="G4" s="19"/>
      <c r="H4" s="23">
        <f t="shared" ref="H4:H25" si="0">F4*G4</f>
        <v>0</v>
      </c>
      <c r="I4" s="14"/>
      <c r="J4" s="23">
        <f t="shared" ref="J4" si="1">H4*I4</f>
        <v>0</v>
      </c>
      <c r="K4" s="23">
        <f>L4/F4</f>
        <v>0</v>
      </c>
      <c r="L4" s="23">
        <f>H4+J4</f>
        <v>0</v>
      </c>
    </row>
    <row r="5" spans="1:12" ht="13.5" customHeight="1" x14ac:dyDescent="0.2">
      <c r="A5" s="13">
        <v>2</v>
      </c>
      <c r="B5" s="10" t="s">
        <v>10</v>
      </c>
      <c r="C5" s="15" t="s">
        <v>11</v>
      </c>
      <c r="D5" s="12"/>
      <c r="E5" s="10" t="s">
        <v>13</v>
      </c>
      <c r="F5" s="13">
        <v>7200</v>
      </c>
      <c r="G5" s="19"/>
      <c r="H5" s="23">
        <f t="shared" si="0"/>
        <v>0</v>
      </c>
      <c r="I5" s="14"/>
      <c r="J5" s="23">
        <f t="shared" ref="J5:J25" si="2">H5*I5</f>
        <v>0</v>
      </c>
      <c r="K5" s="23">
        <f t="shared" ref="K5:K25" si="3">L5/F5</f>
        <v>0</v>
      </c>
      <c r="L5" s="23">
        <f t="shared" ref="L5:L25" si="4">H5+J5</f>
        <v>0</v>
      </c>
    </row>
    <row r="6" spans="1:12" ht="13.5" customHeight="1" x14ac:dyDescent="0.2">
      <c r="A6" s="13">
        <v>3</v>
      </c>
      <c r="B6" s="10" t="s">
        <v>10</v>
      </c>
      <c r="C6" s="15" t="s">
        <v>11</v>
      </c>
      <c r="D6" s="12"/>
      <c r="E6" s="10" t="s">
        <v>14</v>
      </c>
      <c r="F6" s="13">
        <v>8400</v>
      </c>
      <c r="G6" s="19"/>
      <c r="H6" s="23">
        <f t="shared" si="0"/>
        <v>0</v>
      </c>
      <c r="I6" s="14"/>
      <c r="J6" s="23">
        <f t="shared" si="2"/>
        <v>0</v>
      </c>
      <c r="K6" s="23">
        <f t="shared" si="3"/>
        <v>0</v>
      </c>
      <c r="L6" s="23">
        <f t="shared" si="4"/>
        <v>0</v>
      </c>
    </row>
    <row r="7" spans="1:12" ht="13.5" customHeight="1" x14ac:dyDescent="0.2">
      <c r="A7" s="13">
        <v>4</v>
      </c>
      <c r="B7" s="10" t="s">
        <v>10</v>
      </c>
      <c r="C7" s="15" t="s">
        <v>11</v>
      </c>
      <c r="D7" s="12"/>
      <c r="E7" s="10" t="s">
        <v>15</v>
      </c>
      <c r="F7" s="13">
        <v>9000</v>
      </c>
      <c r="G7" s="19"/>
      <c r="H7" s="23">
        <f t="shared" si="0"/>
        <v>0</v>
      </c>
      <c r="I7" s="14"/>
      <c r="J7" s="23">
        <f t="shared" si="2"/>
        <v>0</v>
      </c>
      <c r="K7" s="23">
        <f t="shared" si="3"/>
        <v>0</v>
      </c>
      <c r="L7" s="23">
        <f t="shared" si="4"/>
        <v>0</v>
      </c>
    </row>
    <row r="8" spans="1:12" ht="13.5" customHeight="1" x14ac:dyDescent="0.2">
      <c r="A8" s="13">
        <v>5</v>
      </c>
      <c r="B8" s="10" t="s">
        <v>10</v>
      </c>
      <c r="C8" s="15" t="s">
        <v>11</v>
      </c>
      <c r="D8" s="12"/>
      <c r="E8" s="10" t="s">
        <v>16</v>
      </c>
      <c r="F8" s="13">
        <v>6000</v>
      </c>
      <c r="G8" s="19"/>
      <c r="H8" s="23">
        <f t="shared" si="0"/>
        <v>0</v>
      </c>
      <c r="I8" s="14"/>
      <c r="J8" s="23">
        <f t="shared" si="2"/>
        <v>0</v>
      </c>
      <c r="K8" s="23">
        <f t="shared" si="3"/>
        <v>0</v>
      </c>
      <c r="L8" s="23">
        <f t="shared" si="4"/>
        <v>0</v>
      </c>
    </row>
    <row r="9" spans="1:12" ht="13.5" customHeight="1" x14ac:dyDescent="0.2">
      <c r="A9" s="13">
        <v>6</v>
      </c>
      <c r="B9" s="10" t="s">
        <v>10</v>
      </c>
      <c r="C9" s="15" t="s">
        <v>11</v>
      </c>
      <c r="D9" s="12"/>
      <c r="E9" s="10" t="s">
        <v>17</v>
      </c>
      <c r="F9" s="13">
        <v>12000</v>
      </c>
      <c r="G9" s="19"/>
      <c r="H9" s="23">
        <f t="shared" si="0"/>
        <v>0</v>
      </c>
      <c r="I9" s="14"/>
      <c r="J9" s="23">
        <f t="shared" si="2"/>
        <v>0</v>
      </c>
      <c r="K9" s="23">
        <f t="shared" si="3"/>
        <v>0</v>
      </c>
      <c r="L9" s="23">
        <f t="shared" si="4"/>
        <v>0</v>
      </c>
    </row>
    <row r="10" spans="1:12" ht="13.5" customHeight="1" x14ac:dyDescent="0.2">
      <c r="A10" s="13">
        <v>7</v>
      </c>
      <c r="B10" s="10" t="s">
        <v>10</v>
      </c>
      <c r="C10" s="15" t="s">
        <v>11</v>
      </c>
      <c r="D10" s="12"/>
      <c r="E10" s="10" t="s">
        <v>18</v>
      </c>
      <c r="F10" s="13">
        <v>3600</v>
      </c>
      <c r="G10" s="19"/>
      <c r="H10" s="23">
        <f t="shared" si="0"/>
        <v>0</v>
      </c>
      <c r="I10" s="14"/>
      <c r="J10" s="23">
        <f t="shared" si="2"/>
        <v>0</v>
      </c>
      <c r="K10" s="23">
        <f t="shared" si="3"/>
        <v>0</v>
      </c>
      <c r="L10" s="23">
        <f t="shared" si="4"/>
        <v>0</v>
      </c>
    </row>
    <row r="11" spans="1:12" ht="13.5" customHeight="1" x14ac:dyDescent="0.2">
      <c r="A11" s="13">
        <v>8</v>
      </c>
      <c r="B11" s="10" t="s">
        <v>10</v>
      </c>
      <c r="C11" s="15" t="s">
        <v>11</v>
      </c>
      <c r="D11" s="12"/>
      <c r="E11" s="10" t="s">
        <v>19</v>
      </c>
      <c r="F11" s="13">
        <v>3600</v>
      </c>
      <c r="G11" s="19"/>
      <c r="H11" s="23">
        <f t="shared" si="0"/>
        <v>0</v>
      </c>
      <c r="I11" s="14"/>
      <c r="J11" s="23">
        <f t="shared" si="2"/>
        <v>0</v>
      </c>
      <c r="K11" s="23">
        <f t="shared" si="3"/>
        <v>0</v>
      </c>
      <c r="L11" s="23">
        <f t="shared" si="4"/>
        <v>0</v>
      </c>
    </row>
    <row r="12" spans="1:12" ht="13.5" customHeight="1" x14ac:dyDescent="0.2">
      <c r="A12" s="13">
        <v>9</v>
      </c>
      <c r="B12" s="10" t="s">
        <v>10</v>
      </c>
      <c r="C12" s="15" t="s">
        <v>11</v>
      </c>
      <c r="D12" s="12"/>
      <c r="E12" s="10" t="s">
        <v>20</v>
      </c>
      <c r="F12" s="13">
        <v>3600</v>
      </c>
      <c r="G12" s="19"/>
      <c r="H12" s="23">
        <f t="shared" si="0"/>
        <v>0</v>
      </c>
      <c r="I12" s="14"/>
      <c r="J12" s="23">
        <f t="shared" si="2"/>
        <v>0</v>
      </c>
      <c r="K12" s="23">
        <f t="shared" si="3"/>
        <v>0</v>
      </c>
      <c r="L12" s="23">
        <f t="shared" si="4"/>
        <v>0</v>
      </c>
    </row>
    <row r="13" spans="1:12" ht="13.5" customHeight="1" x14ac:dyDescent="0.2">
      <c r="A13" s="13">
        <v>10</v>
      </c>
      <c r="B13" s="10" t="s">
        <v>10</v>
      </c>
      <c r="C13" s="15" t="s">
        <v>11</v>
      </c>
      <c r="D13" s="12"/>
      <c r="E13" s="10" t="s">
        <v>21</v>
      </c>
      <c r="F13" s="13">
        <v>9000</v>
      </c>
      <c r="G13" s="19"/>
      <c r="H13" s="23">
        <f t="shared" si="0"/>
        <v>0</v>
      </c>
      <c r="I13" s="14"/>
      <c r="J13" s="23">
        <f t="shared" si="2"/>
        <v>0</v>
      </c>
      <c r="K13" s="23">
        <f t="shared" si="3"/>
        <v>0</v>
      </c>
      <c r="L13" s="23">
        <f t="shared" si="4"/>
        <v>0</v>
      </c>
    </row>
    <row r="14" spans="1:12" ht="13.5" customHeight="1" x14ac:dyDescent="0.2">
      <c r="A14" s="13">
        <v>11</v>
      </c>
      <c r="B14" s="10" t="s">
        <v>10</v>
      </c>
      <c r="C14" s="15" t="s">
        <v>11</v>
      </c>
      <c r="D14" s="12"/>
      <c r="E14" s="10" t="s">
        <v>22</v>
      </c>
      <c r="F14" s="13">
        <v>5400</v>
      </c>
      <c r="G14" s="19"/>
      <c r="H14" s="23">
        <f t="shared" si="0"/>
        <v>0</v>
      </c>
      <c r="I14" s="14"/>
      <c r="J14" s="23">
        <f t="shared" si="2"/>
        <v>0</v>
      </c>
      <c r="K14" s="23">
        <f t="shared" si="3"/>
        <v>0</v>
      </c>
      <c r="L14" s="23">
        <f t="shared" si="4"/>
        <v>0</v>
      </c>
    </row>
    <row r="15" spans="1:12" ht="13.5" customHeight="1" x14ac:dyDescent="0.2">
      <c r="A15" s="13">
        <v>12</v>
      </c>
      <c r="B15" s="10" t="s">
        <v>10</v>
      </c>
      <c r="C15" s="15" t="s">
        <v>11</v>
      </c>
      <c r="D15" s="12"/>
      <c r="E15" s="10" t="s">
        <v>23</v>
      </c>
      <c r="F15" s="13">
        <v>1200</v>
      </c>
      <c r="G15" s="19"/>
      <c r="H15" s="23">
        <f t="shared" si="0"/>
        <v>0</v>
      </c>
      <c r="I15" s="14"/>
      <c r="J15" s="23">
        <f t="shared" si="2"/>
        <v>0</v>
      </c>
      <c r="K15" s="23">
        <f t="shared" si="3"/>
        <v>0</v>
      </c>
      <c r="L15" s="23">
        <f t="shared" si="4"/>
        <v>0</v>
      </c>
    </row>
    <row r="16" spans="1:12" ht="13.5" customHeight="1" x14ac:dyDescent="0.2">
      <c r="A16" s="13">
        <v>13</v>
      </c>
      <c r="B16" s="10" t="s">
        <v>10</v>
      </c>
      <c r="C16" s="15" t="s">
        <v>11</v>
      </c>
      <c r="D16" s="12"/>
      <c r="E16" s="10" t="s">
        <v>24</v>
      </c>
      <c r="F16" s="13">
        <v>1800</v>
      </c>
      <c r="G16" s="19"/>
      <c r="H16" s="23">
        <f t="shared" si="0"/>
        <v>0</v>
      </c>
      <c r="I16" s="14"/>
      <c r="J16" s="23">
        <f t="shared" si="2"/>
        <v>0</v>
      </c>
      <c r="K16" s="23">
        <f t="shared" si="3"/>
        <v>0</v>
      </c>
      <c r="L16" s="23">
        <f t="shared" si="4"/>
        <v>0</v>
      </c>
    </row>
    <row r="17" spans="1:16" ht="13.5" customHeight="1" x14ac:dyDescent="0.2">
      <c r="A17" s="13">
        <v>14</v>
      </c>
      <c r="B17" s="10" t="s">
        <v>10</v>
      </c>
      <c r="C17" s="15" t="s">
        <v>11</v>
      </c>
      <c r="D17" s="12"/>
      <c r="E17" s="10" t="s">
        <v>25</v>
      </c>
      <c r="F17" s="13">
        <v>600</v>
      </c>
      <c r="G17" s="19"/>
      <c r="H17" s="23">
        <f t="shared" si="0"/>
        <v>0</v>
      </c>
      <c r="I17" s="14"/>
      <c r="J17" s="23">
        <f t="shared" si="2"/>
        <v>0</v>
      </c>
      <c r="K17" s="23">
        <f t="shared" si="3"/>
        <v>0</v>
      </c>
      <c r="L17" s="23">
        <f t="shared" si="4"/>
        <v>0</v>
      </c>
    </row>
    <row r="18" spans="1:16" ht="13.5" customHeight="1" x14ac:dyDescent="0.2">
      <c r="A18" s="13">
        <v>15</v>
      </c>
      <c r="B18" s="10" t="s">
        <v>10</v>
      </c>
      <c r="C18" s="15" t="s">
        <v>11</v>
      </c>
      <c r="D18" s="12"/>
      <c r="E18" s="10" t="s">
        <v>26</v>
      </c>
      <c r="F18" s="13">
        <v>600</v>
      </c>
      <c r="G18" s="19"/>
      <c r="H18" s="23">
        <f t="shared" si="0"/>
        <v>0</v>
      </c>
      <c r="I18" s="14"/>
      <c r="J18" s="23">
        <f t="shared" si="2"/>
        <v>0</v>
      </c>
      <c r="K18" s="23">
        <f t="shared" si="3"/>
        <v>0</v>
      </c>
      <c r="L18" s="23">
        <f t="shared" si="4"/>
        <v>0</v>
      </c>
    </row>
    <row r="19" spans="1:16" ht="13.5" customHeight="1" x14ac:dyDescent="0.2">
      <c r="A19" s="13">
        <v>16</v>
      </c>
      <c r="B19" s="10" t="s">
        <v>10</v>
      </c>
      <c r="C19" s="15" t="s">
        <v>27</v>
      </c>
      <c r="D19" s="12"/>
      <c r="E19" s="10" t="s">
        <v>98</v>
      </c>
      <c r="F19" s="13">
        <v>600</v>
      </c>
      <c r="G19" s="19"/>
      <c r="H19" s="23">
        <f t="shared" si="0"/>
        <v>0</v>
      </c>
      <c r="I19" s="14"/>
      <c r="J19" s="23">
        <f t="shared" si="2"/>
        <v>0</v>
      </c>
      <c r="K19" s="23">
        <f t="shared" si="3"/>
        <v>0</v>
      </c>
      <c r="L19" s="23">
        <f t="shared" si="4"/>
        <v>0</v>
      </c>
    </row>
    <row r="20" spans="1:16" ht="13.5" customHeight="1" x14ac:dyDescent="0.2">
      <c r="A20" s="13">
        <v>17</v>
      </c>
      <c r="B20" s="10" t="s">
        <v>10</v>
      </c>
      <c r="C20" s="15" t="s">
        <v>27</v>
      </c>
      <c r="D20" s="12"/>
      <c r="E20" s="10" t="s">
        <v>99</v>
      </c>
      <c r="F20" s="13">
        <v>400</v>
      </c>
      <c r="G20" s="19"/>
      <c r="H20" s="23">
        <f t="shared" si="0"/>
        <v>0</v>
      </c>
      <c r="I20" s="14"/>
      <c r="J20" s="23">
        <f t="shared" si="2"/>
        <v>0</v>
      </c>
      <c r="K20" s="23">
        <f t="shared" si="3"/>
        <v>0</v>
      </c>
      <c r="L20" s="23">
        <f t="shared" si="4"/>
        <v>0</v>
      </c>
    </row>
    <row r="21" spans="1:16" ht="13.5" customHeight="1" x14ac:dyDescent="0.2">
      <c r="A21" s="13">
        <v>18</v>
      </c>
      <c r="B21" s="10" t="s">
        <v>10</v>
      </c>
      <c r="C21" s="15" t="s">
        <v>27</v>
      </c>
      <c r="D21" s="12"/>
      <c r="E21" s="10" t="s">
        <v>94</v>
      </c>
      <c r="F21" s="13">
        <v>600</v>
      </c>
      <c r="G21" s="19"/>
      <c r="H21" s="23">
        <f t="shared" si="0"/>
        <v>0</v>
      </c>
      <c r="I21" s="14"/>
      <c r="J21" s="23">
        <f t="shared" si="2"/>
        <v>0</v>
      </c>
      <c r="K21" s="23">
        <f t="shared" si="3"/>
        <v>0</v>
      </c>
      <c r="L21" s="23">
        <f t="shared" si="4"/>
        <v>0</v>
      </c>
    </row>
    <row r="22" spans="1:16" ht="13.5" customHeight="1" x14ac:dyDescent="0.2">
      <c r="A22" s="13">
        <v>19</v>
      </c>
      <c r="B22" s="10" t="s">
        <v>10</v>
      </c>
      <c r="C22" s="15" t="s">
        <v>27</v>
      </c>
      <c r="D22" s="12"/>
      <c r="E22" s="10" t="s">
        <v>28</v>
      </c>
      <c r="F22" s="13">
        <v>800</v>
      </c>
      <c r="G22" s="19"/>
      <c r="H22" s="23">
        <f t="shared" si="0"/>
        <v>0</v>
      </c>
      <c r="I22" s="14"/>
      <c r="J22" s="23">
        <f t="shared" si="2"/>
        <v>0</v>
      </c>
      <c r="K22" s="23">
        <f t="shared" si="3"/>
        <v>0</v>
      </c>
      <c r="L22" s="23">
        <f t="shared" si="4"/>
        <v>0</v>
      </c>
    </row>
    <row r="23" spans="1:16" ht="13.5" customHeight="1" x14ac:dyDescent="0.2">
      <c r="A23" s="13">
        <v>20</v>
      </c>
      <c r="B23" s="10" t="s">
        <v>10</v>
      </c>
      <c r="C23" s="15" t="s">
        <v>27</v>
      </c>
      <c r="D23" s="12"/>
      <c r="E23" s="10" t="s">
        <v>95</v>
      </c>
      <c r="F23" s="13">
        <v>800</v>
      </c>
      <c r="G23" s="19"/>
      <c r="H23" s="23">
        <f t="shared" si="0"/>
        <v>0</v>
      </c>
      <c r="I23" s="14"/>
      <c r="J23" s="23">
        <f t="shared" si="2"/>
        <v>0</v>
      </c>
      <c r="K23" s="23">
        <f t="shared" si="3"/>
        <v>0</v>
      </c>
      <c r="L23" s="23">
        <f t="shared" si="4"/>
        <v>0</v>
      </c>
    </row>
    <row r="24" spans="1:16" ht="13.5" customHeight="1" x14ac:dyDescent="0.2">
      <c r="A24" s="13">
        <v>21</v>
      </c>
      <c r="B24" s="10" t="s">
        <v>10</v>
      </c>
      <c r="C24" s="15" t="s">
        <v>27</v>
      </c>
      <c r="D24" s="12"/>
      <c r="E24" s="10" t="s">
        <v>96</v>
      </c>
      <c r="F24" s="13">
        <v>400</v>
      </c>
      <c r="G24" s="19"/>
      <c r="H24" s="23">
        <f t="shared" si="0"/>
        <v>0</v>
      </c>
      <c r="I24" s="14"/>
      <c r="J24" s="23">
        <f t="shared" si="2"/>
        <v>0</v>
      </c>
      <c r="K24" s="23">
        <f t="shared" si="3"/>
        <v>0</v>
      </c>
      <c r="L24" s="23">
        <f t="shared" si="4"/>
        <v>0</v>
      </c>
    </row>
    <row r="25" spans="1:16" ht="13.5" customHeight="1" x14ac:dyDescent="0.2">
      <c r="A25" s="13">
        <v>22</v>
      </c>
      <c r="B25" s="10" t="s">
        <v>10</v>
      </c>
      <c r="C25" s="15" t="s">
        <v>29</v>
      </c>
      <c r="D25" s="12"/>
      <c r="E25" s="10" t="s">
        <v>97</v>
      </c>
      <c r="F25" s="13">
        <v>600</v>
      </c>
      <c r="G25" s="19"/>
      <c r="H25" s="23">
        <f t="shared" si="0"/>
        <v>0</v>
      </c>
      <c r="I25" s="14"/>
      <c r="J25" s="23">
        <f t="shared" si="2"/>
        <v>0</v>
      </c>
      <c r="K25" s="23">
        <f t="shared" si="3"/>
        <v>0</v>
      </c>
      <c r="L25" s="23">
        <f t="shared" si="4"/>
        <v>0</v>
      </c>
      <c r="P25" s="1" t="s">
        <v>30</v>
      </c>
    </row>
    <row r="26" spans="1:16" s="2" customFormat="1" ht="18" customHeight="1" x14ac:dyDescent="0.2">
      <c r="A26" s="55" t="s">
        <v>31</v>
      </c>
      <c r="B26" s="55"/>
      <c r="C26" s="55"/>
      <c r="D26" s="55"/>
      <c r="E26" s="55"/>
      <c r="F26" s="55"/>
      <c r="G26" s="55"/>
      <c r="H26" s="20">
        <f>SUM(H4:H25)</f>
        <v>0</v>
      </c>
      <c r="I26" s="22"/>
      <c r="J26" s="20">
        <f>SUM(J4:J25)</f>
        <v>0</v>
      </c>
      <c r="K26" s="20"/>
      <c r="L26" s="20">
        <f>SUM(L4:L25)</f>
        <v>0</v>
      </c>
    </row>
    <row r="27" spans="1:16" ht="176.25" customHeight="1" x14ac:dyDescent="0.2">
      <c r="A27" s="56" t="s">
        <v>93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</sheetData>
  <sheetProtection selectLockedCells="1" selectUnlockedCells="1"/>
  <mergeCells count="4">
    <mergeCell ref="A1:I1"/>
    <mergeCell ref="A2:L2"/>
    <mergeCell ref="A26:G26"/>
    <mergeCell ref="A27:L27"/>
  </mergeCells>
  <pageMargins left="0.28125" right="0.39583333333333331" top="0.27083333333333331" bottom="0.19791666666666666" header="0.78749999999999998" footer="0.78749999999999998"/>
  <pageSetup paperSize="9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3"/>
  <sheetViews>
    <sheetView zoomScaleNormal="100" workbookViewId="0">
      <selection activeCell="A2" sqref="A2:L2"/>
    </sheetView>
  </sheetViews>
  <sheetFormatPr defaultColWidth="11.5703125" defaultRowHeight="12.75" x14ac:dyDescent="0.2"/>
  <cols>
    <col min="1" max="1" width="5.140625" style="1" customWidth="1"/>
    <col min="2" max="2" width="9.42578125" style="1" customWidth="1"/>
    <col min="3" max="3" width="50.28515625" style="4" customWidth="1"/>
    <col min="4" max="4" width="14.28515625" style="1" customWidth="1"/>
    <col min="5" max="5" width="6" style="1" customWidth="1"/>
    <col min="6" max="6" width="5.7109375" style="1" customWidth="1"/>
    <col min="7" max="7" width="10.7109375" style="1" customWidth="1"/>
    <col min="8" max="8" width="8.85546875" style="1" customWidth="1"/>
    <col min="9" max="9" width="5.42578125" style="1" customWidth="1"/>
    <col min="10" max="10" width="8" style="1" customWidth="1"/>
    <col min="11" max="11" width="10.5703125" style="1" customWidth="1"/>
    <col min="12" max="12" width="8.85546875" style="1" customWidth="1"/>
    <col min="13" max="16384" width="11.5703125" style="1"/>
  </cols>
  <sheetData>
    <row r="1" spans="1:16" ht="18.75" customHeight="1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5" t="str">
        <f>'PAKIET 1'!$K$1</f>
        <v>18/2021/TP</v>
      </c>
      <c r="L1" s="1" t="s">
        <v>91</v>
      </c>
    </row>
    <row r="2" spans="1:16" ht="18.75" customHeight="1" x14ac:dyDescent="0.2">
      <c r="A2" s="57" t="s">
        <v>88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6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117</v>
      </c>
      <c r="J3" s="7" t="s">
        <v>7</v>
      </c>
      <c r="K3" s="7" t="s">
        <v>8</v>
      </c>
      <c r="L3" s="9" t="s">
        <v>33</v>
      </c>
    </row>
    <row r="4" spans="1:16" ht="38.25" x14ac:dyDescent="0.2">
      <c r="A4" s="13">
        <v>1</v>
      </c>
      <c r="B4" s="10" t="s">
        <v>34</v>
      </c>
      <c r="C4" s="11" t="s">
        <v>122</v>
      </c>
      <c r="D4" s="12"/>
      <c r="E4" s="10" t="s">
        <v>71</v>
      </c>
      <c r="F4" s="13">
        <v>8</v>
      </c>
      <c r="G4" s="19"/>
      <c r="H4" s="23">
        <f t="shared" ref="H4:H12" si="0">F4*G4</f>
        <v>0</v>
      </c>
      <c r="I4" s="14"/>
      <c r="J4" s="23">
        <f t="shared" ref="J4" si="1">H4*I4</f>
        <v>0</v>
      </c>
      <c r="K4" s="23">
        <f>L4/F4</f>
        <v>0</v>
      </c>
      <c r="L4" s="23">
        <f>J4+H4</f>
        <v>0</v>
      </c>
    </row>
    <row r="5" spans="1:16" ht="51" x14ac:dyDescent="0.2">
      <c r="A5" s="13">
        <v>2</v>
      </c>
      <c r="B5" s="10" t="s">
        <v>34</v>
      </c>
      <c r="C5" s="11" t="s">
        <v>118</v>
      </c>
      <c r="D5" s="12"/>
      <c r="E5" s="10" t="s">
        <v>56</v>
      </c>
      <c r="F5" s="13">
        <v>800</v>
      </c>
      <c r="G5" s="19"/>
      <c r="H5" s="23">
        <f t="shared" si="0"/>
        <v>0</v>
      </c>
      <c r="I5" s="14"/>
      <c r="J5" s="23">
        <f t="shared" ref="J5:J12" si="2">H5*I5</f>
        <v>0</v>
      </c>
      <c r="K5" s="23">
        <f t="shared" ref="K5:K12" si="3">L5/F5</f>
        <v>0</v>
      </c>
      <c r="L5" s="23">
        <f t="shared" ref="L5:L12" si="4">J5+H5</f>
        <v>0</v>
      </c>
    </row>
    <row r="6" spans="1:16" ht="51" x14ac:dyDescent="0.2">
      <c r="A6" s="13">
        <v>3</v>
      </c>
      <c r="B6" s="10" t="s">
        <v>34</v>
      </c>
      <c r="C6" s="11" t="s">
        <v>123</v>
      </c>
      <c r="D6" s="12"/>
      <c r="E6" s="10" t="s">
        <v>56</v>
      </c>
      <c r="F6" s="13">
        <v>3</v>
      </c>
      <c r="G6" s="19"/>
      <c r="H6" s="23">
        <f t="shared" si="0"/>
        <v>0</v>
      </c>
      <c r="I6" s="14"/>
      <c r="J6" s="23">
        <f t="shared" si="2"/>
        <v>0</v>
      </c>
      <c r="K6" s="23">
        <f t="shared" si="3"/>
        <v>0</v>
      </c>
      <c r="L6" s="23">
        <f t="shared" si="4"/>
        <v>0</v>
      </c>
    </row>
    <row r="7" spans="1:16" ht="63.75" x14ac:dyDescent="0.2">
      <c r="A7" s="13">
        <v>4</v>
      </c>
      <c r="B7" s="10" t="s">
        <v>34</v>
      </c>
      <c r="C7" s="11" t="s">
        <v>124</v>
      </c>
      <c r="D7" s="27"/>
      <c r="E7" s="10" t="s">
        <v>56</v>
      </c>
      <c r="F7" s="13">
        <v>2500</v>
      </c>
      <c r="G7" s="19"/>
      <c r="H7" s="23">
        <f t="shared" si="0"/>
        <v>0</v>
      </c>
      <c r="I7" s="14"/>
      <c r="J7" s="23">
        <f t="shared" si="2"/>
        <v>0</v>
      </c>
      <c r="K7" s="23">
        <f t="shared" si="3"/>
        <v>0</v>
      </c>
      <c r="L7" s="23">
        <f t="shared" si="4"/>
        <v>0</v>
      </c>
      <c r="P7" s="1" t="s">
        <v>30</v>
      </c>
    </row>
    <row r="8" spans="1:16" ht="25.5" x14ac:dyDescent="0.2">
      <c r="A8" s="13">
        <v>5</v>
      </c>
      <c r="B8" s="10" t="s">
        <v>34</v>
      </c>
      <c r="C8" s="11" t="s">
        <v>119</v>
      </c>
      <c r="D8" s="27"/>
      <c r="E8" s="10" t="s">
        <v>56</v>
      </c>
      <c r="F8" s="13">
        <v>1</v>
      </c>
      <c r="G8" s="19"/>
      <c r="H8" s="23">
        <f t="shared" si="0"/>
        <v>0</v>
      </c>
      <c r="I8" s="14"/>
      <c r="J8" s="23">
        <f t="shared" si="2"/>
        <v>0</v>
      </c>
      <c r="K8" s="23">
        <f t="shared" si="3"/>
        <v>0</v>
      </c>
      <c r="L8" s="23">
        <f t="shared" si="4"/>
        <v>0</v>
      </c>
    </row>
    <row r="9" spans="1:16" ht="25.5" x14ac:dyDescent="0.2">
      <c r="A9" s="13">
        <v>6</v>
      </c>
      <c r="B9" s="10" t="s">
        <v>34</v>
      </c>
      <c r="C9" s="11" t="s">
        <v>125</v>
      </c>
      <c r="D9" s="12"/>
      <c r="E9" s="10" t="s">
        <v>56</v>
      </c>
      <c r="F9" s="13">
        <v>100</v>
      </c>
      <c r="G9" s="19"/>
      <c r="H9" s="23">
        <f t="shared" si="0"/>
        <v>0</v>
      </c>
      <c r="I9" s="14"/>
      <c r="J9" s="23">
        <f t="shared" si="2"/>
        <v>0</v>
      </c>
      <c r="K9" s="23">
        <f t="shared" si="3"/>
        <v>0</v>
      </c>
      <c r="L9" s="23">
        <f t="shared" si="4"/>
        <v>0</v>
      </c>
    </row>
    <row r="10" spans="1:16" ht="25.5" x14ac:dyDescent="0.2">
      <c r="A10" s="13">
        <v>7</v>
      </c>
      <c r="B10" s="10" t="s">
        <v>34</v>
      </c>
      <c r="C10" s="11" t="s">
        <v>120</v>
      </c>
      <c r="D10" s="12"/>
      <c r="E10" s="10" t="s">
        <v>56</v>
      </c>
      <c r="F10" s="13">
        <v>108</v>
      </c>
      <c r="G10" s="19"/>
      <c r="H10" s="23">
        <f t="shared" si="0"/>
        <v>0</v>
      </c>
      <c r="I10" s="14"/>
      <c r="J10" s="23">
        <f t="shared" si="2"/>
        <v>0</v>
      </c>
      <c r="K10" s="23">
        <f t="shared" si="3"/>
        <v>0</v>
      </c>
      <c r="L10" s="23">
        <f t="shared" si="4"/>
        <v>0</v>
      </c>
    </row>
    <row r="11" spans="1:16" ht="25.5" x14ac:dyDescent="0.2">
      <c r="A11" s="13">
        <v>8</v>
      </c>
      <c r="B11" s="10" t="s">
        <v>34</v>
      </c>
      <c r="C11" s="11" t="s">
        <v>121</v>
      </c>
      <c r="D11" s="12"/>
      <c r="E11" s="10" t="s">
        <v>56</v>
      </c>
      <c r="F11" s="13">
        <v>10</v>
      </c>
      <c r="G11" s="19"/>
      <c r="H11" s="23">
        <f t="shared" si="0"/>
        <v>0</v>
      </c>
      <c r="I11" s="14"/>
      <c r="J11" s="23">
        <f t="shared" si="2"/>
        <v>0</v>
      </c>
      <c r="K11" s="23">
        <f t="shared" si="3"/>
        <v>0</v>
      </c>
      <c r="L11" s="23">
        <f t="shared" si="4"/>
        <v>0</v>
      </c>
    </row>
    <row r="12" spans="1:16" ht="38.25" x14ac:dyDescent="0.2">
      <c r="A12" s="13">
        <v>9</v>
      </c>
      <c r="B12" s="10" t="s">
        <v>34</v>
      </c>
      <c r="C12" s="15" t="s">
        <v>126</v>
      </c>
      <c r="D12" s="12"/>
      <c r="E12" s="10" t="s">
        <v>56</v>
      </c>
      <c r="F12" s="13">
        <v>120</v>
      </c>
      <c r="G12" s="19"/>
      <c r="H12" s="23">
        <f t="shared" si="0"/>
        <v>0</v>
      </c>
      <c r="I12" s="14"/>
      <c r="J12" s="23">
        <f t="shared" si="2"/>
        <v>0</v>
      </c>
      <c r="K12" s="23">
        <f t="shared" si="3"/>
        <v>0</v>
      </c>
      <c r="L12" s="23">
        <f t="shared" si="4"/>
        <v>0</v>
      </c>
    </row>
    <row r="13" spans="1:16" s="2" customFormat="1" ht="30" customHeight="1" x14ac:dyDescent="0.2">
      <c r="A13" s="55" t="s">
        <v>31</v>
      </c>
      <c r="B13" s="55"/>
      <c r="C13" s="55"/>
      <c r="D13" s="55"/>
      <c r="E13" s="55"/>
      <c r="F13" s="55"/>
      <c r="G13" s="55"/>
      <c r="H13" s="20">
        <f>SUM(H4:H12)</f>
        <v>0</v>
      </c>
      <c r="I13" s="22"/>
      <c r="J13" s="20">
        <f>SUM(J4:J12)</f>
        <v>0</v>
      </c>
      <c r="K13" s="20"/>
      <c r="L13" s="20">
        <f>SUM(L4:L12)</f>
        <v>0</v>
      </c>
    </row>
  </sheetData>
  <sheetProtection selectLockedCells="1" selectUnlockedCells="1"/>
  <mergeCells count="3">
    <mergeCell ref="A2:L2"/>
    <mergeCell ref="A13:G13"/>
    <mergeCell ref="A1:I1"/>
  </mergeCells>
  <pageMargins left="0.35416666666666669" right="0.30208333333333331" top="0.30208333333333331" bottom="0.29166666666666669" header="0.78749999999999998" footer="0.78749999999999998"/>
  <pageSetup paperSize="9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zoomScaleNormal="100" workbookViewId="0">
      <selection activeCell="G4" sqref="G4"/>
    </sheetView>
  </sheetViews>
  <sheetFormatPr defaultColWidth="11.5703125" defaultRowHeight="12.75" x14ac:dyDescent="0.2"/>
  <cols>
    <col min="1" max="1" width="4" style="5" customWidth="1"/>
    <col min="2" max="2" width="6.7109375" style="5" customWidth="1"/>
    <col min="3" max="3" width="47.140625" style="5" customWidth="1"/>
    <col min="4" max="4" width="16.42578125" style="5" customWidth="1"/>
    <col min="5" max="5" width="4.42578125" style="5" customWidth="1"/>
    <col min="6" max="6" width="6" style="5" customWidth="1"/>
    <col min="7" max="7" width="11.7109375" style="5" customWidth="1"/>
    <col min="8" max="8" width="11.85546875" style="5" customWidth="1"/>
    <col min="9" max="9" width="4.42578125" style="5" customWidth="1"/>
    <col min="10" max="10" width="8.42578125" style="5" customWidth="1"/>
    <col min="11" max="11" width="10.42578125" style="5" customWidth="1"/>
    <col min="12" max="16384" width="11.5703125" style="5"/>
  </cols>
  <sheetData>
    <row r="1" spans="1:16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6" x14ac:dyDescent="0.2">
      <c r="A2" s="54" t="s">
        <v>159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6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6" ht="102" x14ac:dyDescent="0.2">
      <c r="A4" s="32">
        <v>1</v>
      </c>
      <c r="B4" s="12" t="s">
        <v>43</v>
      </c>
      <c r="C4" s="15" t="s">
        <v>130</v>
      </c>
      <c r="D4" s="12"/>
      <c r="E4" s="12" t="s">
        <v>52</v>
      </c>
      <c r="F4" s="32">
        <v>48</v>
      </c>
      <c r="G4" s="18"/>
      <c r="H4" s="21">
        <f>F4*G4</f>
        <v>0</v>
      </c>
      <c r="I4" s="17"/>
      <c r="J4" s="21">
        <f>H4*I4</f>
        <v>0</v>
      </c>
      <c r="K4" s="21">
        <f>L4/F4</f>
        <v>0</v>
      </c>
      <c r="L4" s="21">
        <f>H4+J4</f>
        <v>0</v>
      </c>
      <c r="N4" s="5" t="s">
        <v>30</v>
      </c>
      <c r="P4" s="5" t="s">
        <v>30</v>
      </c>
    </row>
    <row r="5" spans="1:16" s="40" customFormat="1" ht="29.25" customHeight="1" x14ac:dyDescent="0.2">
      <c r="A5" s="62" t="s">
        <v>31</v>
      </c>
      <c r="B5" s="62"/>
      <c r="C5" s="62"/>
      <c r="D5" s="62"/>
      <c r="E5" s="62"/>
      <c r="F5" s="62"/>
      <c r="G5" s="62"/>
      <c r="H5" s="33">
        <f>SUM(H4:H4)</f>
        <v>0</v>
      </c>
      <c r="I5" s="34"/>
      <c r="J5" s="33">
        <f>SUM(J4:J4)</f>
        <v>0</v>
      </c>
      <c r="K5" s="33"/>
      <c r="L5" s="33">
        <f>SUM(L4:L4)</f>
        <v>0</v>
      </c>
    </row>
    <row r="8" spans="1:16" x14ac:dyDescent="0.2">
      <c r="A8" s="5" t="s">
        <v>30</v>
      </c>
    </row>
  </sheetData>
  <sheetProtection selectLockedCells="1" selectUnlockedCells="1"/>
  <mergeCells count="3">
    <mergeCell ref="A2:L2"/>
    <mergeCell ref="A5:G5"/>
    <mergeCell ref="A1:I1"/>
  </mergeCells>
  <pageMargins left="0.28125" right="0.36458333333333331" top="0.625" bottom="1.0249999999999999" header="0.78749999999999998" footer="0.78749999999999998"/>
  <pageSetup paperSize="9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zoomScaleNormal="100" workbookViewId="0">
      <selection activeCell="I4" sqref="I4"/>
    </sheetView>
  </sheetViews>
  <sheetFormatPr defaultColWidth="11.5703125" defaultRowHeight="12.75" x14ac:dyDescent="0.2"/>
  <cols>
    <col min="1" max="1" width="3.28515625" style="5" customWidth="1"/>
    <col min="2" max="2" width="6.5703125" style="5" customWidth="1"/>
    <col min="3" max="3" width="41.5703125" style="5" customWidth="1"/>
    <col min="4" max="4" width="20" style="5" customWidth="1"/>
    <col min="5" max="5" width="4.140625" style="5" customWidth="1"/>
    <col min="6" max="6" width="5.28515625" style="5" customWidth="1"/>
    <col min="7" max="7" width="10.5703125" style="5" customWidth="1"/>
    <col min="8" max="8" width="11" style="5" customWidth="1"/>
    <col min="9" max="9" width="4.5703125" style="5" customWidth="1"/>
    <col min="10" max="10" width="10.7109375" style="5" customWidth="1"/>
    <col min="11" max="11" width="10.85546875" style="5" customWidth="1"/>
    <col min="12" max="16384" width="11.5703125" style="5"/>
  </cols>
  <sheetData>
    <row r="1" spans="1:12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18.75" customHeight="1" x14ac:dyDescent="0.2">
      <c r="A2" s="54" t="s">
        <v>81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2" ht="204" x14ac:dyDescent="0.2">
      <c r="A4" s="32">
        <v>1</v>
      </c>
      <c r="B4" s="12" t="s">
        <v>34</v>
      </c>
      <c r="C4" s="15" t="s">
        <v>67</v>
      </c>
      <c r="D4" s="12"/>
      <c r="E4" s="12" t="s">
        <v>39</v>
      </c>
      <c r="F4" s="32">
        <v>900</v>
      </c>
      <c r="G4" s="18"/>
      <c r="H4" s="21">
        <f>F4*G4</f>
        <v>0</v>
      </c>
      <c r="I4" s="17"/>
      <c r="J4" s="21">
        <f>H4*I4</f>
        <v>0</v>
      </c>
      <c r="K4" s="21">
        <f>L4/F4</f>
        <v>0</v>
      </c>
      <c r="L4" s="21">
        <f>H4+J4</f>
        <v>0</v>
      </c>
    </row>
    <row r="5" spans="1:12" ht="24" customHeight="1" x14ac:dyDescent="0.2">
      <c r="A5" s="62" t="s">
        <v>31</v>
      </c>
      <c r="B5" s="62"/>
      <c r="C5" s="62"/>
      <c r="D5" s="62"/>
      <c r="E5" s="62"/>
      <c r="F5" s="62"/>
      <c r="G5" s="62"/>
      <c r="H5" s="33">
        <f>SUM(H4:H4)</f>
        <v>0</v>
      </c>
      <c r="I5" s="34"/>
      <c r="J5" s="33">
        <f>SUM(J4:J4)</f>
        <v>0</v>
      </c>
      <c r="K5" s="33"/>
      <c r="L5" s="33">
        <f>SUM(L4:L4)</f>
        <v>0</v>
      </c>
    </row>
  </sheetData>
  <sheetProtection selectLockedCells="1" selectUnlockedCells="1"/>
  <mergeCells count="3">
    <mergeCell ref="A2:L2"/>
    <mergeCell ref="A5:G5"/>
    <mergeCell ref="A1:I1"/>
  </mergeCells>
  <pageMargins left="0.375" right="0.39583333333333331" top="0.53125" bottom="0.92708333333333337" header="0.78749999999999998" footer="0.78749999999999998"/>
  <pageSetup paperSize="9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"/>
  <sheetViews>
    <sheetView zoomScaleNormal="100" workbookViewId="0">
      <selection activeCell="C3" sqref="C3"/>
    </sheetView>
  </sheetViews>
  <sheetFormatPr defaultColWidth="11.5703125" defaultRowHeight="12.75" x14ac:dyDescent="0.2"/>
  <cols>
    <col min="1" max="1" width="4.5703125" style="5" customWidth="1"/>
    <col min="2" max="2" width="6.5703125" style="5" customWidth="1"/>
    <col min="3" max="3" width="50" style="5" customWidth="1"/>
    <col min="4" max="4" width="18.28515625" style="5" customWidth="1"/>
    <col min="5" max="5" width="4.42578125" style="5" customWidth="1"/>
    <col min="6" max="6" width="5.7109375" style="5" customWidth="1"/>
    <col min="7" max="7" width="10.5703125" style="5" customWidth="1"/>
    <col min="8" max="8" width="8.85546875" style="5" customWidth="1"/>
    <col min="9" max="9" width="3.85546875" style="5" customWidth="1"/>
    <col min="10" max="10" width="8.5703125" style="5" customWidth="1"/>
    <col min="11" max="11" width="10.5703125" style="5" customWidth="1"/>
    <col min="12" max="12" width="9.42578125" style="5" customWidth="1"/>
    <col min="13" max="16384" width="11.5703125" style="5"/>
  </cols>
  <sheetData>
    <row r="1" spans="1:12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18" customHeight="1" x14ac:dyDescent="0.2">
      <c r="A2" s="54" t="s">
        <v>160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2" ht="51" x14ac:dyDescent="0.2">
      <c r="A4" s="32">
        <v>1</v>
      </c>
      <c r="B4" s="12" t="s">
        <v>43</v>
      </c>
      <c r="C4" s="15" t="s">
        <v>131</v>
      </c>
      <c r="D4" s="12"/>
      <c r="E4" s="12" t="s">
        <v>44</v>
      </c>
      <c r="F4" s="35">
        <v>150</v>
      </c>
      <c r="G4" s="18"/>
      <c r="H4" s="21">
        <f>F4*G4</f>
        <v>0</v>
      </c>
      <c r="I4" s="17"/>
      <c r="J4" s="21">
        <f>H4*I4</f>
        <v>0</v>
      </c>
      <c r="K4" s="21">
        <f>L4/F4</f>
        <v>0</v>
      </c>
      <c r="L4" s="21">
        <f>H4+J4</f>
        <v>0</v>
      </c>
    </row>
    <row r="5" spans="1:12" ht="24.75" customHeight="1" x14ac:dyDescent="0.2">
      <c r="A5" s="62" t="s">
        <v>31</v>
      </c>
      <c r="B5" s="62"/>
      <c r="C5" s="62"/>
      <c r="D5" s="62"/>
      <c r="E5" s="62"/>
      <c r="F5" s="62"/>
      <c r="G5" s="62"/>
      <c r="H5" s="33">
        <f>SUM(H4:H4)</f>
        <v>0</v>
      </c>
      <c r="I5" s="34"/>
      <c r="J5" s="33">
        <f>SUM(J4:J4)</f>
        <v>0</v>
      </c>
      <c r="K5" s="33"/>
      <c r="L5" s="33">
        <f>SUM(L4:L4)</f>
        <v>0</v>
      </c>
    </row>
  </sheetData>
  <sheetProtection selectLockedCells="1" selectUnlockedCells="1"/>
  <mergeCells count="3">
    <mergeCell ref="A2:L2"/>
    <mergeCell ref="A5:G5"/>
    <mergeCell ref="A1:I1"/>
  </mergeCells>
  <pageMargins left="0.38541666666666669" right="0.40625" top="0.47916666666666669" bottom="1.0249999999999999" header="0.78749999999999998" footer="0.78749999999999998"/>
  <pageSetup paperSize="9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"/>
  <sheetViews>
    <sheetView zoomScaleNormal="100" workbookViewId="0">
      <selection activeCell="C4" sqref="C4"/>
    </sheetView>
  </sheetViews>
  <sheetFormatPr defaultColWidth="11.5703125" defaultRowHeight="12.75" x14ac:dyDescent="0.2"/>
  <cols>
    <col min="1" max="1" width="3.140625" style="5" customWidth="1"/>
    <col min="2" max="2" width="6.28515625" style="5" customWidth="1"/>
    <col min="3" max="3" width="52.28515625" style="5" customWidth="1"/>
    <col min="4" max="4" width="16.140625" style="5" customWidth="1"/>
    <col min="5" max="5" width="6.5703125" style="5" customWidth="1"/>
    <col min="6" max="6" width="6" style="5" customWidth="1"/>
    <col min="7" max="7" width="10.42578125" style="5" customWidth="1"/>
    <col min="8" max="8" width="8.5703125" style="5" customWidth="1"/>
    <col min="9" max="9" width="4.42578125" style="5" customWidth="1"/>
    <col min="10" max="10" width="8.28515625" style="5" customWidth="1"/>
    <col min="11" max="11" width="10.5703125" style="5" customWidth="1"/>
    <col min="12" max="12" width="9.7109375" style="5" customWidth="1"/>
    <col min="13" max="16384" width="11.5703125" style="5"/>
  </cols>
  <sheetData>
    <row r="1" spans="1:12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23.25" customHeight="1" x14ac:dyDescent="0.2">
      <c r="A2" s="54" t="s">
        <v>133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2" ht="38.25" x14ac:dyDescent="0.2">
      <c r="A4" s="32">
        <v>1</v>
      </c>
      <c r="B4" s="12" t="s">
        <v>34</v>
      </c>
      <c r="C4" s="15" t="s">
        <v>134</v>
      </c>
      <c r="D4" s="27"/>
      <c r="E4" s="12" t="s">
        <v>132</v>
      </c>
      <c r="F4" s="32">
        <v>1250</v>
      </c>
      <c r="G4" s="18"/>
      <c r="H4" s="21">
        <f>F4*G4</f>
        <v>0</v>
      </c>
      <c r="I4" s="17"/>
      <c r="J4" s="21">
        <f>H4*I4</f>
        <v>0</v>
      </c>
      <c r="K4" s="21">
        <f>L4/F4</f>
        <v>0</v>
      </c>
      <c r="L4" s="21">
        <f>H4+J4</f>
        <v>0</v>
      </c>
    </row>
    <row r="5" spans="1:12" ht="24.75" customHeight="1" x14ac:dyDescent="0.2">
      <c r="A5" s="62" t="s">
        <v>31</v>
      </c>
      <c r="B5" s="62"/>
      <c r="C5" s="62"/>
      <c r="D5" s="62"/>
      <c r="E5" s="62"/>
      <c r="F5" s="62"/>
      <c r="G5" s="62"/>
      <c r="H5" s="33">
        <f>SUM(H4:H4)</f>
        <v>0</v>
      </c>
      <c r="I5" s="34"/>
      <c r="J5" s="33">
        <f>SUM(J4:J4)</f>
        <v>0</v>
      </c>
      <c r="K5" s="33"/>
      <c r="L5" s="33">
        <f>SUM(L4:L4)</f>
        <v>0</v>
      </c>
    </row>
  </sheetData>
  <sheetProtection selectLockedCells="1" selectUnlockedCells="1"/>
  <mergeCells count="3">
    <mergeCell ref="A2:L2"/>
    <mergeCell ref="A5:G5"/>
    <mergeCell ref="A1:I1"/>
  </mergeCells>
  <pageMargins left="0.375" right="0.34375" top="0.625" bottom="1.0249999999999999" header="0.78749999999999998" footer="0.78749999999999998"/>
  <pageSetup paperSize="9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8"/>
  <sheetViews>
    <sheetView zoomScaleNormal="100" workbookViewId="0">
      <selection activeCell="C4" sqref="C4"/>
    </sheetView>
  </sheetViews>
  <sheetFormatPr defaultColWidth="11.5703125" defaultRowHeight="12.75" x14ac:dyDescent="0.2"/>
  <cols>
    <col min="1" max="1" width="4" style="5" customWidth="1"/>
    <col min="2" max="2" width="7" style="5" customWidth="1"/>
    <col min="3" max="3" width="49.7109375" style="5" customWidth="1"/>
    <col min="4" max="4" width="15.7109375" style="5" customWidth="1"/>
    <col min="5" max="5" width="4.7109375" style="5" customWidth="1"/>
    <col min="6" max="6" width="6.42578125" style="5" customWidth="1"/>
    <col min="7" max="7" width="11.140625" style="5" customWidth="1"/>
    <col min="8" max="8" width="10" style="5" customWidth="1"/>
    <col min="9" max="9" width="4.85546875" style="5" customWidth="1"/>
    <col min="10" max="10" width="8.42578125" style="5" customWidth="1"/>
    <col min="11" max="11" width="10.5703125" style="5" customWidth="1"/>
    <col min="12" max="12" width="10.28515625" style="5" customWidth="1"/>
    <col min="13" max="16384" width="11.5703125" style="5"/>
  </cols>
  <sheetData>
    <row r="1" spans="1:12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16.5" customHeight="1" x14ac:dyDescent="0.2">
      <c r="A2" s="54" t="s">
        <v>82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2" ht="63.75" x14ac:dyDescent="0.2">
      <c r="A4" s="32">
        <v>1</v>
      </c>
      <c r="B4" s="12" t="s">
        <v>34</v>
      </c>
      <c r="C4" s="15" t="s">
        <v>135</v>
      </c>
      <c r="D4" s="12"/>
      <c r="E4" s="12" t="s">
        <v>57</v>
      </c>
      <c r="F4" s="32">
        <v>22</v>
      </c>
      <c r="G4" s="18"/>
      <c r="H4" s="21">
        <f>F4*G4</f>
        <v>0</v>
      </c>
      <c r="I4" s="17"/>
      <c r="J4" s="21">
        <f>H4*I4</f>
        <v>0</v>
      </c>
      <c r="K4" s="21">
        <f>L4/F4</f>
        <v>0</v>
      </c>
      <c r="L4" s="21">
        <f>H4+J4</f>
        <v>0</v>
      </c>
    </row>
    <row r="5" spans="1:12" ht="38.25" x14ac:dyDescent="0.2">
      <c r="A5" s="32">
        <v>2</v>
      </c>
      <c r="B5" s="12" t="s">
        <v>34</v>
      </c>
      <c r="C5" s="15" t="s">
        <v>136</v>
      </c>
      <c r="D5" s="12"/>
      <c r="E5" s="12" t="s">
        <v>58</v>
      </c>
      <c r="F5" s="32">
        <v>2</v>
      </c>
      <c r="G5" s="18"/>
      <c r="H5" s="21">
        <f>F5*G5</f>
        <v>0</v>
      </c>
      <c r="I5" s="17"/>
      <c r="J5" s="21">
        <f>H5*I5</f>
        <v>0</v>
      </c>
      <c r="K5" s="21">
        <f>L5/F5</f>
        <v>0</v>
      </c>
      <c r="L5" s="21">
        <f>H5+J5</f>
        <v>0</v>
      </c>
    </row>
    <row r="6" spans="1:12" ht="24.75" customHeight="1" x14ac:dyDescent="0.2">
      <c r="A6" s="62" t="s">
        <v>31</v>
      </c>
      <c r="B6" s="62"/>
      <c r="C6" s="62"/>
      <c r="D6" s="62"/>
      <c r="E6" s="62"/>
      <c r="F6" s="62"/>
      <c r="G6" s="62"/>
      <c r="H6" s="33">
        <f>SUM(H4:H5)</f>
        <v>0</v>
      </c>
      <c r="I6" s="34"/>
      <c r="J6" s="33">
        <f>SUM(J4:J5)</f>
        <v>0</v>
      </c>
      <c r="K6" s="33"/>
      <c r="L6" s="33">
        <f>SUM(L4:L5)</f>
        <v>0</v>
      </c>
    </row>
    <row r="7" spans="1:12" x14ac:dyDescent="0.2">
      <c r="A7" s="36"/>
      <c r="B7" s="36"/>
      <c r="C7" s="36"/>
      <c r="D7" s="36"/>
      <c r="E7" s="36"/>
      <c r="F7" s="36"/>
      <c r="G7" s="36"/>
      <c r="H7" s="37"/>
      <c r="I7" s="38"/>
      <c r="J7" s="37"/>
      <c r="K7" s="38"/>
      <c r="L7" s="37"/>
    </row>
    <row r="8" spans="1:12" x14ac:dyDescent="0.2">
      <c r="A8" s="64" t="s">
        <v>30</v>
      </c>
      <c r="B8" s="64"/>
      <c r="C8" s="39"/>
      <c r="D8" s="39"/>
      <c r="E8" s="39"/>
      <c r="F8" s="39"/>
      <c r="G8" s="39"/>
      <c r="H8" s="39"/>
      <c r="I8" s="39"/>
      <c r="J8" s="39"/>
      <c r="K8" s="39"/>
      <c r="L8" s="39"/>
    </row>
  </sheetData>
  <sheetProtection selectLockedCells="1" selectUnlockedCells="1"/>
  <mergeCells count="4">
    <mergeCell ref="A2:L2"/>
    <mergeCell ref="A6:G6"/>
    <mergeCell ref="A8:B8"/>
    <mergeCell ref="A1:I1"/>
  </mergeCells>
  <pageMargins left="0.30208333333333331" right="0.375" top="0.47916666666666669" bottom="1.0249999999999999" header="0.78749999999999998" footer="0.78749999999999998"/>
  <pageSetup paperSize="9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"/>
  <sheetViews>
    <sheetView zoomScaleNormal="100" workbookViewId="0">
      <selection activeCell="C4" sqref="C4"/>
    </sheetView>
  </sheetViews>
  <sheetFormatPr defaultColWidth="11.5703125" defaultRowHeight="12.75" x14ac:dyDescent="0.2"/>
  <cols>
    <col min="1" max="1" width="3.85546875" style="5" customWidth="1"/>
    <col min="2" max="2" width="6.28515625" style="5" customWidth="1"/>
    <col min="3" max="3" width="53.42578125" style="5" customWidth="1"/>
    <col min="4" max="4" width="12" style="5" customWidth="1"/>
    <col min="5" max="5" width="4.140625" style="5" customWidth="1"/>
    <col min="6" max="6" width="5.5703125" style="5" customWidth="1"/>
    <col min="7" max="7" width="10.7109375" style="5" customWidth="1"/>
    <col min="8" max="8" width="10.28515625" style="5" customWidth="1"/>
    <col min="9" max="9" width="5" style="5" customWidth="1"/>
    <col min="10" max="10" width="8.7109375" style="5" customWidth="1"/>
    <col min="11" max="16384" width="11.5703125" style="5"/>
  </cols>
  <sheetData>
    <row r="1" spans="1:12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x14ac:dyDescent="0.2">
      <c r="A2" s="54" t="s">
        <v>83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25.5" x14ac:dyDescent="0.2">
      <c r="A3" s="7"/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2" ht="140.25" x14ac:dyDescent="0.2">
      <c r="A4" s="31">
        <v>1</v>
      </c>
      <c r="B4" s="10" t="s">
        <v>34</v>
      </c>
      <c r="C4" s="15" t="s">
        <v>59</v>
      </c>
      <c r="D4" s="12"/>
      <c r="E4" s="10" t="s">
        <v>39</v>
      </c>
      <c r="F4" s="32">
        <v>90</v>
      </c>
      <c r="G4" s="19"/>
      <c r="H4" s="21">
        <f>F4*G4</f>
        <v>0</v>
      </c>
      <c r="I4" s="17"/>
      <c r="J4" s="21">
        <f>H4*I4</f>
        <v>0</v>
      </c>
      <c r="K4" s="21">
        <f>L4/F4</f>
        <v>0</v>
      </c>
      <c r="L4" s="21">
        <f>H4+J4</f>
        <v>0</v>
      </c>
    </row>
    <row r="5" spans="1:12" ht="26.25" customHeight="1" x14ac:dyDescent="0.2">
      <c r="A5" s="62" t="s">
        <v>31</v>
      </c>
      <c r="B5" s="62"/>
      <c r="C5" s="62"/>
      <c r="D5" s="62"/>
      <c r="E5" s="62"/>
      <c r="F5" s="62"/>
      <c r="G5" s="62"/>
      <c r="H5" s="33">
        <f>SUM(H4:H4)</f>
        <v>0</v>
      </c>
      <c r="I5" s="34"/>
      <c r="J5" s="33">
        <f>SUM(J4:J4)</f>
        <v>0</v>
      </c>
      <c r="K5" s="33"/>
      <c r="L5" s="33">
        <f>SUM(L4:L4)</f>
        <v>0</v>
      </c>
    </row>
  </sheetData>
  <sheetProtection selectLockedCells="1" selectUnlockedCells="1"/>
  <mergeCells count="3">
    <mergeCell ref="A2:L2"/>
    <mergeCell ref="A5:G5"/>
    <mergeCell ref="A1:I1"/>
  </mergeCells>
  <pageMargins left="0.34375" right="0.34375" top="0.39583333333333331" bottom="1.0527777777777778" header="0.78749999999999998" footer="0.78749999999999998"/>
  <pageSetup paperSize="9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"/>
  <sheetViews>
    <sheetView zoomScaleNormal="100" workbookViewId="0">
      <selection activeCell="I4" sqref="I4"/>
    </sheetView>
  </sheetViews>
  <sheetFormatPr defaultColWidth="11.5703125" defaultRowHeight="12.75" x14ac:dyDescent="0.2"/>
  <cols>
    <col min="1" max="1" width="3.85546875" style="1" customWidth="1"/>
    <col min="2" max="2" width="7.140625" style="1" customWidth="1"/>
    <col min="3" max="3" width="55.140625" style="1" customWidth="1"/>
    <col min="4" max="4" width="14.42578125" style="1" customWidth="1"/>
    <col min="5" max="5" width="4.28515625" style="1" customWidth="1"/>
    <col min="6" max="6" width="5.42578125" style="1" customWidth="1"/>
    <col min="7" max="7" width="11.140625" style="1" customWidth="1"/>
    <col min="8" max="8" width="8.85546875" style="1" customWidth="1"/>
    <col min="9" max="9" width="4.42578125" style="1" customWidth="1"/>
    <col min="10" max="10" width="8.5703125" style="1" customWidth="1"/>
    <col min="11" max="11" width="10.28515625" style="1" customWidth="1"/>
    <col min="12" max="12" width="10.140625" style="1" customWidth="1"/>
    <col min="13" max="16384" width="11.5703125" style="1"/>
  </cols>
  <sheetData>
    <row r="1" spans="1:12" s="5" customFormat="1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x14ac:dyDescent="0.2">
      <c r="A2" s="54" t="s">
        <v>84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117</v>
      </c>
      <c r="J3" s="7" t="s">
        <v>7</v>
      </c>
      <c r="K3" s="7" t="s">
        <v>8</v>
      </c>
      <c r="L3" s="9" t="s">
        <v>33</v>
      </c>
    </row>
    <row r="4" spans="1:12" ht="38.25" x14ac:dyDescent="0.2">
      <c r="A4" s="32">
        <v>1</v>
      </c>
      <c r="B4" s="12" t="s">
        <v>34</v>
      </c>
      <c r="C4" s="15" t="s">
        <v>60</v>
      </c>
      <c r="D4" s="12"/>
      <c r="E4" s="12" t="s">
        <v>39</v>
      </c>
      <c r="F4" s="32">
        <v>90</v>
      </c>
      <c r="G4" s="18"/>
      <c r="H4" s="21">
        <f>F4*G4</f>
        <v>0</v>
      </c>
      <c r="I4" s="17"/>
      <c r="J4" s="21">
        <f>H4*I4</f>
        <v>0</v>
      </c>
      <c r="K4" s="21">
        <f>L4/F4</f>
        <v>0</v>
      </c>
      <c r="L4" s="21">
        <f>H4+J4</f>
        <v>0</v>
      </c>
    </row>
    <row r="5" spans="1:12" ht="24.75" customHeight="1" x14ac:dyDescent="0.2">
      <c r="A5" s="62" t="s">
        <v>31</v>
      </c>
      <c r="B5" s="62"/>
      <c r="C5" s="62"/>
      <c r="D5" s="62"/>
      <c r="E5" s="62"/>
      <c r="F5" s="62"/>
      <c r="G5" s="62"/>
      <c r="H5" s="33">
        <f>SUM(H4:H4)</f>
        <v>0</v>
      </c>
      <c r="I5" s="34"/>
      <c r="J5" s="33">
        <f>SUM(J4:J4)</f>
        <v>0</v>
      </c>
      <c r="K5" s="33"/>
      <c r="L5" s="33">
        <f>SUM(L4:L4)</f>
        <v>0</v>
      </c>
    </row>
  </sheetData>
  <sheetProtection selectLockedCells="1" selectUnlockedCells="1"/>
  <mergeCells count="3">
    <mergeCell ref="A2:L2"/>
    <mergeCell ref="A5:G5"/>
    <mergeCell ref="A1:I1"/>
  </mergeCells>
  <pageMargins left="0.22916666666666666" right="0.375" top="0.47916666666666669" bottom="1.0249999999999999" header="0.78749999999999998" footer="0.78749999999999998"/>
  <pageSetup paperSize="9" firstPageNumber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"/>
  <sheetViews>
    <sheetView zoomScaleNormal="100" workbookViewId="0">
      <selection activeCell="I4" sqref="I4"/>
    </sheetView>
  </sheetViews>
  <sheetFormatPr defaultColWidth="11.5703125" defaultRowHeight="12.75" x14ac:dyDescent="0.2"/>
  <cols>
    <col min="1" max="1" width="3.85546875" style="5" customWidth="1"/>
    <col min="2" max="2" width="6.5703125" style="5" customWidth="1"/>
    <col min="3" max="3" width="51.42578125" style="5" customWidth="1"/>
    <col min="4" max="4" width="12" style="5" customWidth="1"/>
    <col min="5" max="5" width="4.85546875" style="5" customWidth="1"/>
    <col min="6" max="6" width="6.140625" style="5" customWidth="1"/>
    <col min="7" max="8" width="10.85546875" style="5" customWidth="1"/>
    <col min="9" max="9" width="5" style="5" customWidth="1"/>
    <col min="10" max="10" width="8.140625" style="5" customWidth="1"/>
    <col min="11" max="11" width="10.85546875" style="5" customWidth="1"/>
    <col min="12" max="12" width="10" style="5" customWidth="1"/>
    <col min="13" max="16384" width="11.5703125" style="5"/>
  </cols>
  <sheetData>
    <row r="1" spans="1:12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17.25" customHeight="1" x14ac:dyDescent="0.2">
      <c r="A2" s="54" t="s">
        <v>137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25.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2" ht="51" x14ac:dyDescent="0.2">
      <c r="A4" s="32">
        <v>1</v>
      </c>
      <c r="B4" s="12" t="s">
        <v>34</v>
      </c>
      <c r="C4" s="15" t="s">
        <v>138</v>
      </c>
      <c r="D4" s="12"/>
      <c r="E4" s="12" t="s">
        <v>39</v>
      </c>
      <c r="F4" s="32">
        <v>5000</v>
      </c>
      <c r="G4" s="18"/>
      <c r="H4" s="21">
        <f>F4*G4</f>
        <v>0</v>
      </c>
      <c r="I4" s="17"/>
      <c r="J4" s="21">
        <f>H4*I4</f>
        <v>0</v>
      </c>
      <c r="K4" s="21">
        <f>G4*I4+G4</f>
        <v>0</v>
      </c>
      <c r="L4" s="21">
        <f>K4*F4</f>
        <v>0</v>
      </c>
    </row>
    <row r="5" spans="1:12" ht="27" customHeight="1" x14ac:dyDescent="0.2">
      <c r="A5" s="62" t="s">
        <v>31</v>
      </c>
      <c r="B5" s="62"/>
      <c r="C5" s="62"/>
      <c r="D5" s="62"/>
      <c r="E5" s="62"/>
      <c r="F5" s="62"/>
      <c r="G5" s="62"/>
      <c r="H5" s="33">
        <f>SUM(H4:H4)</f>
        <v>0</v>
      </c>
      <c r="I5" s="34"/>
      <c r="J5" s="33">
        <f>SUM(J4:J4)</f>
        <v>0</v>
      </c>
      <c r="K5" s="33"/>
      <c r="L5" s="33">
        <f>SUM(L4:L4)</f>
        <v>0</v>
      </c>
    </row>
  </sheetData>
  <sheetProtection selectLockedCells="1" selectUnlockedCells="1"/>
  <mergeCells count="3">
    <mergeCell ref="A2:L2"/>
    <mergeCell ref="A5:G5"/>
    <mergeCell ref="A1:I1"/>
  </mergeCells>
  <pageMargins left="0.41666666666666669" right="0.41666666666666669" top="0.51041666666666663" bottom="1.0249999999999999" header="0.78749999999999998" footer="0.78749999999999998"/>
  <pageSetup paperSize="9" firstPageNumber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8"/>
  <sheetViews>
    <sheetView zoomScaleNormal="100" zoomScalePageLayoutView="80" workbookViewId="0">
      <selection activeCell="D4" sqref="D4"/>
    </sheetView>
  </sheetViews>
  <sheetFormatPr defaultRowHeight="12.75" x14ac:dyDescent="0.2"/>
  <cols>
    <col min="1" max="1" width="3.85546875" style="5" customWidth="1"/>
    <col min="2" max="2" width="6.85546875" style="5" customWidth="1"/>
    <col min="3" max="3" width="51.140625" style="5" customWidth="1"/>
    <col min="4" max="4" width="15.42578125" style="5" customWidth="1"/>
    <col min="5" max="5" width="5.140625" style="5" customWidth="1"/>
    <col min="6" max="6" width="5.7109375" style="5" customWidth="1"/>
    <col min="7" max="7" width="10.42578125" style="5" customWidth="1"/>
    <col min="8" max="8" width="9.140625" style="5" customWidth="1"/>
    <col min="9" max="9" width="4.140625" style="5" customWidth="1"/>
    <col min="10" max="10" width="8.5703125" style="5" customWidth="1"/>
    <col min="11" max="11" width="11" style="5" customWidth="1"/>
    <col min="12" max="12" width="10.85546875" style="5" customWidth="1"/>
    <col min="13" max="16384" width="9.140625" style="5"/>
  </cols>
  <sheetData>
    <row r="1" spans="1:15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5" ht="17.25" customHeight="1" x14ac:dyDescent="0.2">
      <c r="A2" s="54" t="s">
        <v>161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5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5" ht="108" customHeight="1" x14ac:dyDescent="0.2">
      <c r="A4" s="32">
        <v>1</v>
      </c>
      <c r="B4" s="10" t="s">
        <v>43</v>
      </c>
      <c r="C4" s="11" t="s">
        <v>141</v>
      </c>
      <c r="D4" s="12"/>
      <c r="E4" s="10" t="s">
        <v>54</v>
      </c>
      <c r="F4" s="32">
        <v>100</v>
      </c>
      <c r="G4" s="19"/>
      <c r="H4" s="21">
        <f>F4*G4</f>
        <v>0</v>
      </c>
      <c r="I4" s="17"/>
      <c r="J4" s="21">
        <f>H4*I4</f>
        <v>0</v>
      </c>
      <c r="K4" s="21">
        <f>L4/F4</f>
        <v>0</v>
      </c>
      <c r="L4" s="21">
        <f>H4+J4</f>
        <v>0</v>
      </c>
      <c r="N4" s="5" t="s">
        <v>30</v>
      </c>
    </row>
    <row r="5" spans="1:15" ht="76.5" x14ac:dyDescent="0.2">
      <c r="A5" s="32">
        <v>2</v>
      </c>
      <c r="B5" s="10" t="s">
        <v>43</v>
      </c>
      <c r="C5" s="11" t="s">
        <v>140</v>
      </c>
      <c r="D5" s="12" t="s">
        <v>30</v>
      </c>
      <c r="E5" s="10" t="s">
        <v>54</v>
      </c>
      <c r="F5" s="32">
        <v>70</v>
      </c>
      <c r="G5" s="19"/>
      <c r="H5" s="21">
        <f t="shared" ref="H5:H6" si="0">F5*G5</f>
        <v>0</v>
      </c>
      <c r="I5" s="17"/>
      <c r="J5" s="21">
        <f t="shared" ref="J5:J6" si="1">H5*I5</f>
        <v>0</v>
      </c>
      <c r="K5" s="21">
        <f t="shared" ref="K5:K6" si="2">L5/F5</f>
        <v>0</v>
      </c>
      <c r="L5" s="21">
        <f t="shared" ref="L5:L6" si="3">H5+J5</f>
        <v>0</v>
      </c>
    </row>
    <row r="6" spans="1:15" ht="107.25" customHeight="1" x14ac:dyDescent="0.2">
      <c r="A6" s="32">
        <v>3</v>
      </c>
      <c r="B6" s="10" t="s">
        <v>43</v>
      </c>
      <c r="C6" s="11" t="s">
        <v>142</v>
      </c>
      <c r="D6" s="12"/>
      <c r="E6" s="10" t="s">
        <v>54</v>
      </c>
      <c r="F6" s="32">
        <v>20</v>
      </c>
      <c r="G6" s="19"/>
      <c r="H6" s="21">
        <f t="shared" si="0"/>
        <v>0</v>
      </c>
      <c r="I6" s="17"/>
      <c r="J6" s="21">
        <f t="shared" si="1"/>
        <v>0</v>
      </c>
      <c r="K6" s="21">
        <f t="shared" si="2"/>
        <v>0</v>
      </c>
      <c r="L6" s="21">
        <f t="shared" si="3"/>
        <v>0</v>
      </c>
    </row>
    <row r="7" spans="1:15" s="40" customFormat="1" ht="24" customHeight="1" x14ac:dyDescent="0.2">
      <c r="A7" s="62" t="s">
        <v>139</v>
      </c>
      <c r="B7" s="62"/>
      <c r="C7" s="62"/>
      <c r="D7" s="62"/>
      <c r="E7" s="62"/>
      <c r="F7" s="62"/>
      <c r="G7" s="62"/>
      <c r="H7" s="33">
        <f>SUM(H4:H6)</f>
        <v>0</v>
      </c>
      <c r="I7" s="34"/>
      <c r="J7" s="33">
        <f>SUM(J4:J6)</f>
        <v>0</v>
      </c>
      <c r="K7" s="33"/>
      <c r="L7" s="33">
        <f>SUM(L4:L6)</f>
        <v>0</v>
      </c>
    </row>
    <row r="8" spans="1:15" x14ac:dyDescent="0.2">
      <c r="O8" s="5" t="s">
        <v>50</v>
      </c>
    </row>
  </sheetData>
  <sheetProtection selectLockedCells="1" selectUnlockedCells="1"/>
  <mergeCells count="3">
    <mergeCell ref="A2:L2"/>
    <mergeCell ref="A7:G7"/>
    <mergeCell ref="A1:I1"/>
  </mergeCells>
  <pageMargins left="0.3515625" right="0.40364583333333331" top="0.40364583333333331" bottom="0.28645833333333331" header="0.51180555555555551" footer="0.51180555555555551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zoomScaleNormal="100" workbookViewId="0">
      <selection activeCell="D18" sqref="D18"/>
    </sheetView>
  </sheetViews>
  <sheetFormatPr defaultColWidth="11.5703125" defaultRowHeight="12.75" x14ac:dyDescent="0.2"/>
  <cols>
    <col min="1" max="1" width="4.28515625" style="1" customWidth="1"/>
    <col min="2" max="2" width="10.7109375" style="1" customWidth="1"/>
    <col min="3" max="3" width="40" style="1" customWidth="1"/>
    <col min="4" max="4" width="17.7109375" style="1" customWidth="1"/>
    <col min="5" max="6" width="5.7109375" style="1" customWidth="1"/>
    <col min="7" max="7" width="11.28515625" style="1" customWidth="1"/>
    <col min="8" max="8" width="10.85546875" style="1" customWidth="1"/>
    <col min="9" max="9" width="4.7109375" style="1" customWidth="1"/>
    <col min="10" max="10" width="9.42578125" style="1" customWidth="1"/>
    <col min="11" max="11" width="10.7109375" style="1" customWidth="1"/>
    <col min="12" max="12" width="10.5703125" style="1" customWidth="1"/>
    <col min="13" max="16384" width="11.5703125" style="1"/>
  </cols>
  <sheetData>
    <row r="1" spans="1:12" ht="21.75" customHeight="1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5" t="str">
        <f>'PAKIET 1'!$K$1</f>
        <v>18/2021/TP</v>
      </c>
      <c r="L1" s="1" t="s">
        <v>91</v>
      </c>
    </row>
    <row r="2" spans="1:12" ht="18.75" customHeight="1" x14ac:dyDescent="0.2">
      <c r="A2" s="57" t="s">
        <v>63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100</v>
      </c>
      <c r="H3" s="7" t="s">
        <v>6</v>
      </c>
      <c r="I3" s="7" t="s">
        <v>92</v>
      </c>
      <c r="J3" s="7" t="s">
        <v>7</v>
      </c>
      <c r="K3" s="7" t="s">
        <v>101</v>
      </c>
      <c r="L3" s="9" t="s">
        <v>33</v>
      </c>
    </row>
    <row r="4" spans="1:12" ht="38.25" x14ac:dyDescent="0.2">
      <c r="A4" s="12">
        <v>1</v>
      </c>
      <c r="B4" s="12" t="s">
        <v>34</v>
      </c>
      <c r="C4" s="15" t="s">
        <v>35</v>
      </c>
      <c r="D4" s="7"/>
      <c r="E4" s="12" t="s">
        <v>76</v>
      </c>
      <c r="F4" s="12">
        <v>70</v>
      </c>
      <c r="G4" s="18"/>
      <c r="H4" s="18">
        <f>F4*G4</f>
        <v>0</v>
      </c>
      <c r="I4" s="17"/>
      <c r="J4" s="18">
        <f>H4*I4</f>
        <v>0</v>
      </c>
      <c r="K4" s="18">
        <f>L4/F4</f>
        <v>0</v>
      </c>
      <c r="L4" s="21">
        <f>H4+J4</f>
        <v>0</v>
      </c>
    </row>
    <row r="5" spans="1:12" ht="38.25" x14ac:dyDescent="0.2">
      <c r="A5" s="12">
        <v>2</v>
      </c>
      <c r="B5" s="12" t="s">
        <v>34</v>
      </c>
      <c r="C5" s="15" t="s">
        <v>36</v>
      </c>
      <c r="D5" s="12"/>
      <c r="E5" s="12" t="s">
        <v>76</v>
      </c>
      <c r="F5" s="12">
        <v>140</v>
      </c>
      <c r="G5" s="18"/>
      <c r="H5" s="18">
        <f t="shared" ref="H5:H7" si="0">F5*G5</f>
        <v>0</v>
      </c>
      <c r="I5" s="17"/>
      <c r="J5" s="18">
        <f t="shared" ref="J5:J7" si="1">H5*I5</f>
        <v>0</v>
      </c>
      <c r="K5" s="18">
        <f t="shared" ref="K5:K7" si="2">L5/F5</f>
        <v>0</v>
      </c>
      <c r="L5" s="21">
        <f t="shared" ref="L5:L7" si="3">H5+J5</f>
        <v>0</v>
      </c>
    </row>
    <row r="6" spans="1:12" ht="38.25" x14ac:dyDescent="0.2">
      <c r="A6" s="13">
        <v>3</v>
      </c>
      <c r="B6" s="10" t="s">
        <v>34</v>
      </c>
      <c r="C6" s="11" t="s">
        <v>37</v>
      </c>
      <c r="D6" s="12"/>
      <c r="E6" s="10" t="s">
        <v>74</v>
      </c>
      <c r="F6" s="13">
        <v>560</v>
      </c>
      <c r="G6" s="19"/>
      <c r="H6" s="18">
        <f t="shared" si="0"/>
        <v>0</v>
      </c>
      <c r="I6" s="14"/>
      <c r="J6" s="18">
        <f t="shared" si="1"/>
        <v>0</v>
      </c>
      <c r="K6" s="18">
        <f t="shared" si="2"/>
        <v>0</v>
      </c>
      <c r="L6" s="21">
        <f t="shared" si="3"/>
        <v>0</v>
      </c>
    </row>
    <row r="7" spans="1:12" ht="38.25" x14ac:dyDescent="0.2">
      <c r="A7" s="13">
        <v>4</v>
      </c>
      <c r="B7" s="10" t="s">
        <v>34</v>
      </c>
      <c r="C7" s="11" t="s">
        <v>38</v>
      </c>
      <c r="D7" s="12"/>
      <c r="E7" s="10" t="s">
        <v>75</v>
      </c>
      <c r="F7" s="13">
        <v>210</v>
      </c>
      <c r="G7" s="19"/>
      <c r="H7" s="18">
        <f t="shared" si="0"/>
        <v>0</v>
      </c>
      <c r="I7" s="14"/>
      <c r="J7" s="18">
        <f t="shared" si="1"/>
        <v>0</v>
      </c>
      <c r="K7" s="18">
        <f t="shared" si="2"/>
        <v>0</v>
      </c>
      <c r="L7" s="21">
        <f t="shared" si="3"/>
        <v>0</v>
      </c>
    </row>
    <row r="8" spans="1:12" s="2" customFormat="1" ht="27.75" customHeight="1" x14ac:dyDescent="0.2">
      <c r="A8" s="55" t="s">
        <v>31</v>
      </c>
      <c r="B8" s="55"/>
      <c r="C8" s="55"/>
      <c r="D8" s="55"/>
      <c r="E8" s="55"/>
      <c r="F8" s="55"/>
      <c r="G8" s="55"/>
      <c r="H8" s="20">
        <f>SUM(H4:H7)</f>
        <v>0</v>
      </c>
      <c r="I8" s="16"/>
      <c r="J8" s="20">
        <f>SUM(J4:J7)</f>
        <v>0</v>
      </c>
      <c r="K8" s="20"/>
      <c r="L8" s="20">
        <f>SUM(L4:L7)</f>
        <v>0</v>
      </c>
    </row>
    <row r="9" spans="1:12" ht="21" customHeight="1" x14ac:dyDescent="0.2">
      <c r="A9" s="58" t="s">
        <v>32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ht="60" customHeight="1" x14ac:dyDescent="0.2">
      <c r="A10" s="56" t="s">
        <v>102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</sheetData>
  <sheetProtection selectLockedCells="1" selectUnlockedCells="1"/>
  <mergeCells count="5">
    <mergeCell ref="A2:L2"/>
    <mergeCell ref="A8:G8"/>
    <mergeCell ref="A10:L10"/>
    <mergeCell ref="A1:I1"/>
    <mergeCell ref="A9:L9"/>
  </mergeCells>
  <pageMargins left="0.3125" right="0.34375" top="0.41666666666666669" bottom="1.0249999999999999" header="0.78749999999999998" footer="0.78749999999999998"/>
  <pageSetup paperSize="9" firstPageNumber="0" orientation="landscape" r:id="rId1"/>
  <headerFooter alignWithMargins="0"/>
  <ignoredErrors>
    <ignoredError sqref="H4:H7 J4:K4 J5:J7 K5:K7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7"/>
  <sheetViews>
    <sheetView zoomScaleNormal="100" workbookViewId="0">
      <selection activeCell="A2" sqref="A2:L2"/>
    </sheetView>
  </sheetViews>
  <sheetFormatPr defaultRowHeight="12.75" x14ac:dyDescent="0.2"/>
  <cols>
    <col min="1" max="1" width="3.28515625" style="42" customWidth="1"/>
    <col min="2" max="2" width="6.5703125" style="42" customWidth="1"/>
    <col min="3" max="3" width="54.140625" style="42" customWidth="1"/>
    <col min="4" max="4" width="14.140625" style="42" customWidth="1"/>
    <col min="5" max="5" width="6.42578125" style="42" customWidth="1"/>
    <col min="6" max="6" width="6.140625" style="42" customWidth="1"/>
    <col min="7" max="7" width="10.7109375" style="42" customWidth="1"/>
    <col min="8" max="8" width="8.28515625" style="42" customWidth="1"/>
    <col min="9" max="9" width="4.140625" style="42" customWidth="1"/>
    <col min="10" max="10" width="8" style="42" customWidth="1"/>
    <col min="11" max="11" width="10.5703125" style="42" customWidth="1"/>
    <col min="12" max="12" width="9.7109375" style="42" customWidth="1"/>
    <col min="13" max="16384" width="9.140625" style="42"/>
  </cols>
  <sheetData>
    <row r="1" spans="1:12" s="5" customFormat="1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20.25" customHeight="1" x14ac:dyDescent="0.2">
      <c r="A2" s="65" t="s">
        <v>162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38.25" x14ac:dyDescent="0.2">
      <c r="A3" s="48" t="s">
        <v>0</v>
      </c>
      <c r="B3" s="48" t="s">
        <v>1</v>
      </c>
      <c r="C3" s="48" t="s">
        <v>2</v>
      </c>
      <c r="D3" s="48" t="s">
        <v>3</v>
      </c>
      <c r="E3" s="48" t="s">
        <v>127</v>
      </c>
      <c r="F3" s="48" t="s">
        <v>4</v>
      </c>
      <c r="G3" s="48" t="s">
        <v>5</v>
      </c>
      <c r="H3" s="48" t="s">
        <v>6</v>
      </c>
      <c r="I3" s="48" t="s">
        <v>92</v>
      </c>
      <c r="J3" s="48" t="s">
        <v>7</v>
      </c>
      <c r="K3" s="48" t="s">
        <v>8</v>
      </c>
      <c r="L3" s="43" t="s">
        <v>33</v>
      </c>
    </row>
    <row r="4" spans="1:12" ht="76.5" x14ac:dyDescent="0.2">
      <c r="A4" s="32">
        <v>1</v>
      </c>
      <c r="B4" s="44" t="s">
        <v>43</v>
      </c>
      <c r="C4" s="45" t="s">
        <v>73</v>
      </c>
      <c r="D4" s="48"/>
      <c r="E4" s="44" t="s">
        <v>56</v>
      </c>
      <c r="F4" s="32">
        <v>450</v>
      </c>
      <c r="G4" s="18"/>
      <c r="H4" s="18">
        <f>F4*G4</f>
        <v>0</v>
      </c>
      <c r="I4" s="17"/>
      <c r="J4" s="18">
        <f>H4*I4</f>
        <v>0</v>
      </c>
      <c r="K4" s="18">
        <f>L4/F4</f>
        <v>0</v>
      </c>
      <c r="L4" s="21">
        <f>H4+J4</f>
        <v>0</v>
      </c>
    </row>
    <row r="5" spans="1:12" ht="76.5" x14ac:dyDescent="0.2">
      <c r="A5" s="32">
        <v>2</v>
      </c>
      <c r="B5" s="46" t="s">
        <v>43</v>
      </c>
      <c r="C5" s="47" t="s">
        <v>72</v>
      </c>
      <c r="D5" s="44"/>
      <c r="E5" s="46" t="s">
        <v>56</v>
      </c>
      <c r="F5" s="32">
        <v>1500</v>
      </c>
      <c r="G5" s="19"/>
      <c r="H5" s="18">
        <f t="shared" ref="H5:H6" si="0">F5*G5</f>
        <v>0</v>
      </c>
      <c r="I5" s="17"/>
      <c r="J5" s="18">
        <f t="shared" ref="J5:J6" si="1">H5*I5</f>
        <v>0</v>
      </c>
      <c r="K5" s="18">
        <f t="shared" ref="K5:K6" si="2">L5/F5</f>
        <v>0</v>
      </c>
      <c r="L5" s="21">
        <f t="shared" ref="L5:L6" si="3">H5+J5</f>
        <v>0</v>
      </c>
    </row>
    <row r="6" spans="1:12" ht="102" x14ac:dyDescent="0.2">
      <c r="A6" s="32">
        <v>3</v>
      </c>
      <c r="B6" s="46" t="s">
        <v>43</v>
      </c>
      <c r="C6" s="47" t="s">
        <v>89</v>
      </c>
      <c r="D6" s="44"/>
      <c r="E6" s="46" t="s">
        <v>77</v>
      </c>
      <c r="F6" s="32">
        <v>10000</v>
      </c>
      <c r="G6" s="19"/>
      <c r="H6" s="18">
        <f t="shared" si="0"/>
        <v>0</v>
      </c>
      <c r="I6" s="17"/>
      <c r="J6" s="18">
        <f t="shared" si="1"/>
        <v>0</v>
      </c>
      <c r="K6" s="18">
        <f t="shared" si="2"/>
        <v>0</v>
      </c>
      <c r="L6" s="21">
        <f t="shared" si="3"/>
        <v>0</v>
      </c>
    </row>
    <row r="7" spans="1:12" s="49" customFormat="1" ht="19.5" customHeight="1" x14ac:dyDescent="0.2">
      <c r="A7" s="66" t="s">
        <v>31</v>
      </c>
      <c r="B7" s="66"/>
      <c r="C7" s="66"/>
      <c r="D7" s="66"/>
      <c r="E7" s="66"/>
      <c r="F7" s="66"/>
      <c r="G7" s="66"/>
      <c r="H7" s="33">
        <f>SUM(H4:H6)</f>
        <v>0</v>
      </c>
      <c r="I7" s="34"/>
      <c r="J7" s="33">
        <f>SUM(J4:J6)</f>
        <v>0</v>
      </c>
      <c r="K7" s="33"/>
      <c r="L7" s="33">
        <f>SUM(L4:L6)</f>
        <v>0</v>
      </c>
    </row>
  </sheetData>
  <sheetProtection selectLockedCells="1" selectUnlockedCells="1"/>
  <mergeCells count="3">
    <mergeCell ref="A2:L2"/>
    <mergeCell ref="A7:G7"/>
    <mergeCell ref="A1:I1"/>
  </mergeCells>
  <pageMargins left="0.35416666666666669" right="0.34375" top="0.4375" bottom="0.98402777777777772" header="0.51180555555555551" footer="0.51180555555555551"/>
  <pageSetup paperSize="9" firstPageNumber="0" orientation="landscape" r:id="rId1"/>
  <headerFooter alignWithMargins="0"/>
  <ignoredErrors>
    <ignoredError sqref="H4:H6 J4:K4 J5:J6 K5:K6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9"/>
  <sheetViews>
    <sheetView zoomScaleNormal="100" workbookViewId="0">
      <selection activeCell="A2" sqref="A2:L2"/>
    </sheetView>
  </sheetViews>
  <sheetFormatPr defaultRowHeight="12.75" x14ac:dyDescent="0.2"/>
  <cols>
    <col min="1" max="1" width="3.7109375" style="1" customWidth="1"/>
    <col min="2" max="2" width="6.5703125" style="1" customWidth="1"/>
    <col min="3" max="3" width="42.7109375" style="1" customWidth="1"/>
    <col min="4" max="4" width="21.7109375" style="1" customWidth="1"/>
    <col min="5" max="5" width="6.7109375" style="1" customWidth="1"/>
    <col min="6" max="6" width="5.85546875" style="1" customWidth="1"/>
    <col min="7" max="7" width="10.5703125" style="1" customWidth="1"/>
    <col min="8" max="8" width="10.42578125" style="1" customWidth="1"/>
    <col min="9" max="9" width="5.42578125" style="1" customWidth="1"/>
    <col min="10" max="10" width="8.85546875" style="1" customWidth="1"/>
    <col min="11" max="11" width="10.7109375" style="1" customWidth="1"/>
    <col min="12" max="12" width="9.85546875" style="1" customWidth="1"/>
    <col min="13" max="16384" width="9.140625" style="1"/>
  </cols>
  <sheetData>
    <row r="1" spans="1:12" s="5" customFormat="1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22.5" customHeight="1" x14ac:dyDescent="0.2">
      <c r="A2" s="57" t="s">
        <v>85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8.25" x14ac:dyDescent="0.2">
      <c r="A3" s="41" t="s">
        <v>0</v>
      </c>
      <c r="B3" s="41" t="s">
        <v>1</v>
      </c>
      <c r="C3" s="41" t="s">
        <v>2</v>
      </c>
      <c r="D3" s="41" t="s">
        <v>3</v>
      </c>
      <c r="E3" s="41" t="s">
        <v>127</v>
      </c>
      <c r="F3" s="41" t="s">
        <v>4</v>
      </c>
      <c r="G3" s="41" t="s">
        <v>5</v>
      </c>
      <c r="H3" s="41" t="s">
        <v>6</v>
      </c>
      <c r="I3" s="41" t="s">
        <v>92</v>
      </c>
      <c r="J3" s="41" t="s">
        <v>7</v>
      </c>
      <c r="K3" s="41" t="s">
        <v>8</v>
      </c>
      <c r="L3" s="9" t="s">
        <v>33</v>
      </c>
    </row>
    <row r="4" spans="1:12" ht="63.75" x14ac:dyDescent="0.2">
      <c r="A4" s="13">
        <v>1</v>
      </c>
      <c r="B4" s="10" t="s">
        <v>34</v>
      </c>
      <c r="C4" s="11" t="s">
        <v>146</v>
      </c>
      <c r="D4" s="12"/>
      <c r="E4" s="10" t="s">
        <v>56</v>
      </c>
      <c r="F4" s="13">
        <v>3500</v>
      </c>
      <c r="G4" s="19"/>
      <c r="H4" s="23">
        <f>F4*G4</f>
        <v>0</v>
      </c>
      <c r="I4" s="14">
        <v>0.23</v>
      </c>
      <c r="J4" s="23">
        <f>H4*I4</f>
        <v>0</v>
      </c>
      <c r="K4" s="23">
        <f>G4*I4+G4</f>
        <v>0</v>
      </c>
      <c r="L4" s="23">
        <f>K4*F4</f>
        <v>0</v>
      </c>
    </row>
    <row r="5" spans="1:12" ht="51" x14ac:dyDescent="0.2">
      <c r="A5" s="13">
        <v>2</v>
      </c>
      <c r="B5" s="10" t="s">
        <v>34</v>
      </c>
      <c r="C5" s="15" t="s">
        <v>145</v>
      </c>
      <c r="D5" s="12"/>
      <c r="E5" s="10" t="s">
        <v>56</v>
      </c>
      <c r="F5" s="13">
        <v>400</v>
      </c>
      <c r="G5" s="19"/>
      <c r="H5" s="23">
        <f>F5*G5</f>
        <v>0</v>
      </c>
      <c r="I5" s="14">
        <v>0.23</v>
      </c>
      <c r="J5" s="23">
        <f>H5*I5</f>
        <v>0</v>
      </c>
      <c r="K5" s="23">
        <f>G5*I5+G5</f>
        <v>0</v>
      </c>
      <c r="L5" s="23">
        <f>K5*F5</f>
        <v>0</v>
      </c>
    </row>
    <row r="6" spans="1:12" s="2" customFormat="1" ht="21.75" customHeight="1" x14ac:dyDescent="0.2">
      <c r="A6" s="55" t="s">
        <v>31</v>
      </c>
      <c r="B6" s="55"/>
      <c r="C6" s="55"/>
      <c r="D6" s="55"/>
      <c r="E6" s="55"/>
      <c r="F6" s="55"/>
      <c r="G6" s="55"/>
      <c r="H6" s="20">
        <f>SUM(H4:H5)</f>
        <v>0</v>
      </c>
      <c r="I6" s="22"/>
      <c r="J6" s="20">
        <f>SUM(J4:J5)</f>
        <v>0</v>
      </c>
      <c r="K6" s="20"/>
      <c r="L6" s="20">
        <f>SUM(L4:L5)</f>
        <v>0</v>
      </c>
    </row>
    <row r="8" spans="1:12" x14ac:dyDescent="0.2">
      <c r="A8" s="53" t="s">
        <v>143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 x14ac:dyDescent="0.2">
      <c r="A9" s="53" t="s">
        <v>144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</sheetData>
  <sheetProtection selectLockedCells="1" selectUnlockedCells="1"/>
  <mergeCells count="5">
    <mergeCell ref="A2:L2"/>
    <mergeCell ref="A6:G6"/>
    <mergeCell ref="A8:L8"/>
    <mergeCell ref="A9:L9"/>
    <mergeCell ref="A1:I1"/>
  </mergeCells>
  <pageMargins left="0.29166666666666669" right="0.39583333333333331" top="0.34375" bottom="0.98402777777777772" header="0.51180555555555551" footer="0.51180555555555551"/>
  <pageSetup paperSize="9" firstPageNumber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"/>
  <sheetViews>
    <sheetView zoomScaleNormal="100" workbookViewId="0">
      <selection activeCell="A2" sqref="A2:L2"/>
    </sheetView>
  </sheetViews>
  <sheetFormatPr defaultRowHeight="12.75" x14ac:dyDescent="0.2"/>
  <cols>
    <col min="1" max="1" width="3.42578125" style="1" customWidth="1"/>
    <col min="2" max="2" width="6.7109375" style="1" customWidth="1"/>
    <col min="3" max="3" width="45.7109375" style="1" customWidth="1"/>
    <col min="4" max="4" width="17.28515625" style="1" customWidth="1"/>
    <col min="5" max="5" width="5.140625" style="1" customWidth="1"/>
    <col min="6" max="6" width="5.7109375" style="1" customWidth="1"/>
    <col min="7" max="7" width="10.5703125" style="1" customWidth="1"/>
    <col min="8" max="8" width="10.42578125" style="1" customWidth="1"/>
    <col min="9" max="9" width="4.7109375" style="1" customWidth="1"/>
    <col min="10" max="10" width="9.140625" style="1"/>
    <col min="11" max="11" width="10.85546875" style="1" customWidth="1"/>
    <col min="12" max="12" width="11.140625" style="1" customWidth="1"/>
    <col min="13" max="16384" width="9.140625" style="1"/>
  </cols>
  <sheetData>
    <row r="1" spans="1:12" s="5" customFormat="1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18.75" customHeight="1" x14ac:dyDescent="0.2">
      <c r="A2" s="57" t="s">
        <v>147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8.25" x14ac:dyDescent="0.2">
      <c r="A3" s="41" t="s">
        <v>0</v>
      </c>
      <c r="B3" s="41" t="s">
        <v>1</v>
      </c>
      <c r="C3" s="41" t="s">
        <v>2</v>
      </c>
      <c r="D3" s="41" t="s">
        <v>3</v>
      </c>
      <c r="E3" s="41" t="s">
        <v>127</v>
      </c>
      <c r="F3" s="41" t="s">
        <v>4</v>
      </c>
      <c r="G3" s="41" t="s">
        <v>5</v>
      </c>
      <c r="H3" s="41" t="s">
        <v>6</v>
      </c>
      <c r="I3" s="41" t="s">
        <v>92</v>
      </c>
      <c r="J3" s="41" t="s">
        <v>7</v>
      </c>
      <c r="K3" s="41" t="s">
        <v>8</v>
      </c>
      <c r="L3" s="9" t="s">
        <v>33</v>
      </c>
    </row>
    <row r="4" spans="1:12" ht="25.5" x14ac:dyDescent="0.2">
      <c r="A4" s="13">
        <v>1</v>
      </c>
      <c r="B4" s="10" t="s">
        <v>34</v>
      </c>
      <c r="C4" s="11" t="s">
        <v>70</v>
      </c>
      <c r="D4" s="12"/>
      <c r="E4" s="10" t="s">
        <v>39</v>
      </c>
      <c r="F4" s="13">
        <v>400</v>
      </c>
      <c r="G4" s="19"/>
      <c r="H4" s="23">
        <f>F4*G4</f>
        <v>0</v>
      </c>
      <c r="I4" s="14"/>
      <c r="J4" s="23">
        <f>H4*I4</f>
        <v>0</v>
      </c>
      <c r="K4" s="23">
        <f>L4/F4</f>
        <v>0</v>
      </c>
      <c r="L4" s="23">
        <f>H4+J4</f>
        <v>0</v>
      </c>
    </row>
    <row r="5" spans="1:12" ht="51" x14ac:dyDescent="0.2">
      <c r="A5" s="13">
        <v>2</v>
      </c>
      <c r="B5" s="10" t="s">
        <v>34</v>
      </c>
      <c r="C5" s="15" t="s">
        <v>78</v>
      </c>
      <c r="D5" s="12"/>
      <c r="E5" s="10" t="s">
        <v>39</v>
      </c>
      <c r="F5" s="13">
        <v>30</v>
      </c>
      <c r="G5" s="19"/>
      <c r="H5" s="23">
        <f>F5*G5</f>
        <v>0</v>
      </c>
      <c r="I5" s="14"/>
      <c r="J5" s="23">
        <f>H5*I5</f>
        <v>0</v>
      </c>
      <c r="K5" s="23">
        <f>L5/F5</f>
        <v>0</v>
      </c>
      <c r="L5" s="23">
        <f>H5+J5</f>
        <v>0</v>
      </c>
    </row>
    <row r="6" spans="1:12" s="2" customFormat="1" ht="21.75" customHeight="1" x14ac:dyDescent="0.2">
      <c r="A6" s="55" t="s">
        <v>31</v>
      </c>
      <c r="B6" s="55"/>
      <c r="C6" s="55"/>
      <c r="D6" s="55"/>
      <c r="E6" s="55"/>
      <c r="F6" s="55"/>
      <c r="G6" s="55"/>
      <c r="H6" s="20">
        <f>SUM(H4:H5)</f>
        <v>0</v>
      </c>
      <c r="I6" s="22"/>
      <c r="J6" s="20">
        <f>SUM(J4:J5)</f>
        <v>0</v>
      </c>
      <c r="K6" s="20"/>
      <c r="L6" s="20">
        <f>SUM(L4:L5)</f>
        <v>0</v>
      </c>
    </row>
  </sheetData>
  <sheetProtection selectLockedCells="1" selectUnlockedCells="1"/>
  <mergeCells count="3">
    <mergeCell ref="A2:L2"/>
    <mergeCell ref="A6:G6"/>
    <mergeCell ref="A1:I1"/>
  </mergeCells>
  <pageMargins left="0.40625" right="0.44791666666666669" top="0.44791666666666669" bottom="1.0527777777777778" header="0.78749999999999998" footer="0.78749999999999998"/>
  <pageSetup paperSize="9" firstPageNumber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"/>
  <sheetViews>
    <sheetView zoomScaleNormal="100" workbookViewId="0">
      <selection activeCell="A2" sqref="A2:L2"/>
    </sheetView>
  </sheetViews>
  <sheetFormatPr defaultRowHeight="12.75" x14ac:dyDescent="0.2"/>
  <cols>
    <col min="1" max="1" width="4.28515625" style="1" customWidth="1"/>
    <col min="2" max="2" width="6.42578125" style="1" customWidth="1"/>
    <col min="3" max="3" width="44.85546875" style="1" customWidth="1"/>
    <col min="4" max="4" width="18.5703125" style="1" customWidth="1"/>
    <col min="5" max="5" width="5" style="1" customWidth="1"/>
    <col min="6" max="6" width="6" style="1" customWidth="1"/>
    <col min="7" max="7" width="10.5703125" style="1" customWidth="1"/>
    <col min="8" max="8" width="10.7109375" style="1" customWidth="1"/>
    <col min="9" max="9" width="4.85546875" style="1" customWidth="1"/>
    <col min="10" max="10" width="9" style="1" customWidth="1"/>
    <col min="11" max="11" width="10.5703125" style="1" customWidth="1"/>
    <col min="12" max="12" width="11" style="1" customWidth="1"/>
    <col min="13" max="16384" width="9.140625" style="1"/>
  </cols>
  <sheetData>
    <row r="1" spans="1:12" s="5" customFormat="1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29.25" customHeight="1" x14ac:dyDescent="0.2">
      <c r="A2" s="57" t="s">
        <v>86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8.25" x14ac:dyDescent="0.2">
      <c r="A3" s="41" t="s">
        <v>0</v>
      </c>
      <c r="B3" s="41" t="s">
        <v>1</v>
      </c>
      <c r="C3" s="41" t="s">
        <v>2</v>
      </c>
      <c r="D3" s="41" t="s">
        <v>3</v>
      </c>
      <c r="E3" s="41" t="s">
        <v>127</v>
      </c>
      <c r="F3" s="41" t="s">
        <v>4</v>
      </c>
      <c r="G3" s="41" t="s">
        <v>5</v>
      </c>
      <c r="H3" s="41" t="s">
        <v>6</v>
      </c>
      <c r="I3" s="41" t="s">
        <v>92</v>
      </c>
      <c r="J3" s="41" t="s">
        <v>7</v>
      </c>
      <c r="K3" s="41" t="s">
        <v>8</v>
      </c>
      <c r="L3" s="9" t="s">
        <v>33</v>
      </c>
    </row>
    <row r="4" spans="1:12" ht="89.25" x14ac:dyDescent="0.2">
      <c r="A4" s="13">
        <v>1</v>
      </c>
      <c r="B4" s="10" t="s">
        <v>34</v>
      </c>
      <c r="C4" s="11" t="s">
        <v>148</v>
      </c>
      <c r="D4" s="27"/>
      <c r="E4" s="10" t="s">
        <v>39</v>
      </c>
      <c r="F4" s="13">
        <v>400</v>
      </c>
      <c r="G4" s="19"/>
      <c r="H4" s="23">
        <f>F4*G4</f>
        <v>0</v>
      </c>
      <c r="I4" s="14"/>
      <c r="J4" s="23">
        <f>H4*I4</f>
        <v>0</v>
      </c>
      <c r="K4" s="23">
        <f>L4/F4</f>
        <v>0</v>
      </c>
      <c r="L4" s="23">
        <f>H4+J4</f>
        <v>0</v>
      </c>
    </row>
    <row r="5" spans="1:12" ht="89.25" x14ac:dyDescent="0.2">
      <c r="A5" s="13">
        <v>2</v>
      </c>
      <c r="B5" s="10" t="s">
        <v>34</v>
      </c>
      <c r="C5" s="11" t="s">
        <v>61</v>
      </c>
      <c r="D5" s="12"/>
      <c r="E5" s="10" t="s">
        <v>39</v>
      </c>
      <c r="F5" s="13">
        <v>3600</v>
      </c>
      <c r="G5" s="19"/>
      <c r="H5" s="23">
        <f>F5*G5</f>
        <v>0</v>
      </c>
      <c r="I5" s="14"/>
      <c r="J5" s="23">
        <f>H5*I5</f>
        <v>0</v>
      </c>
      <c r="K5" s="23">
        <f>L5/F5</f>
        <v>0</v>
      </c>
      <c r="L5" s="23">
        <f>H5+J5</f>
        <v>0</v>
      </c>
    </row>
    <row r="6" spans="1:12" s="2" customFormat="1" ht="25.5" customHeight="1" x14ac:dyDescent="0.2">
      <c r="A6" s="55" t="s">
        <v>31</v>
      </c>
      <c r="B6" s="55"/>
      <c r="C6" s="55"/>
      <c r="D6" s="55"/>
      <c r="E6" s="55"/>
      <c r="F6" s="55"/>
      <c r="G6" s="55"/>
      <c r="H6" s="20">
        <f>SUM(H4:H5)</f>
        <v>0</v>
      </c>
      <c r="I6" s="22"/>
      <c r="J6" s="20">
        <f>SUM(J4:J5)</f>
        <v>0</v>
      </c>
      <c r="K6" s="20"/>
      <c r="L6" s="20">
        <f>SUM(L4:L5)</f>
        <v>0</v>
      </c>
    </row>
  </sheetData>
  <sheetProtection selectLockedCells="1" selectUnlockedCells="1"/>
  <mergeCells count="3">
    <mergeCell ref="A2:L2"/>
    <mergeCell ref="A6:G6"/>
    <mergeCell ref="A1:I1"/>
  </mergeCells>
  <pageMargins left="0.34375" right="0.375" top="0.41666666666666669" bottom="0.98402777777777772" header="0.51180555555555551" footer="0.51180555555555551"/>
  <pageSetup paperSize="9" firstPageNumber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5"/>
  <sheetViews>
    <sheetView zoomScaleNormal="100" workbookViewId="0">
      <selection sqref="A1:XFD1"/>
    </sheetView>
  </sheetViews>
  <sheetFormatPr defaultColWidth="11.5703125" defaultRowHeight="12.75" x14ac:dyDescent="0.2"/>
  <cols>
    <col min="1" max="1" width="3.28515625" style="1" customWidth="1"/>
    <col min="2" max="2" width="6.5703125" style="1" customWidth="1"/>
    <col min="3" max="3" width="49.140625" style="1" customWidth="1"/>
    <col min="4" max="4" width="14.5703125" style="1" customWidth="1"/>
    <col min="5" max="5" width="5.140625" style="1" customWidth="1"/>
    <col min="6" max="6" width="5.7109375" style="1" customWidth="1"/>
    <col min="7" max="7" width="11.5703125" style="1"/>
    <col min="8" max="8" width="8.5703125" style="1" customWidth="1"/>
    <col min="9" max="9" width="5.42578125" style="1" customWidth="1"/>
    <col min="10" max="10" width="9.85546875" style="1" customWidth="1"/>
    <col min="11" max="11" width="10.85546875" style="1" customWidth="1"/>
    <col min="12" max="12" width="10.140625" style="1" customWidth="1"/>
    <col min="13" max="16384" width="11.5703125" style="1"/>
  </cols>
  <sheetData>
    <row r="1" spans="1:12" s="5" customFormat="1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2" ht="20.25" customHeight="1" x14ac:dyDescent="0.2">
      <c r="A2" s="57" t="s">
        <v>87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5.5" x14ac:dyDescent="0.2">
      <c r="A3" s="41" t="s">
        <v>0</v>
      </c>
      <c r="B3" s="41" t="s">
        <v>1</v>
      </c>
      <c r="C3" s="41" t="s">
        <v>2</v>
      </c>
      <c r="D3" s="41" t="s">
        <v>3</v>
      </c>
      <c r="E3" s="41" t="s">
        <v>127</v>
      </c>
      <c r="F3" s="41" t="s">
        <v>4</v>
      </c>
      <c r="G3" s="41" t="s">
        <v>5</v>
      </c>
      <c r="H3" s="41" t="s">
        <v>6</v>
      </c>
      <c r="I3" s="41" t="s">
        <v>92</v>
      </c>
      <c r="J3" s="41" t="s">
        <v>7</v>
      </c>
      <c r="K3" s="41" t="s">
        <v>8</v>
      </c>
      <c r="L3" s="9" t="s">
        <v>33</v>
      </c>
    </row>
    <row r="4" spans="1:12" ht="140.25" x14ac:dyDescent="0.2">
      <c r="A4" s="13">
        <v>1</v>
      </c>
      <c r="B4" s="10" t="s">
        <v>34</v>
      </c>
      <c r="C4" s="11" t="s">
        <v>149</v>
      </c>
      <c r="D4" s="12"/>
      <c r="E4" s="10" t="s">
        <v>39</v>
      </c>
      <c r="F4" s="13">
        <v>50</v>
      </c>
      <c r="G4" s="19"/>
      <c r="H4" s="23">
        <f>F4*G4</f>
        <v>0</v>
      </c>
      <c r="I4" s="14"/>
      <c r="J4" s="23">
        <f>H4*I4</f>
        <v>0</v>
      </c>
      <c r="K4" s="23">
        <f>L4/F4</f>
        <v>0</v>
      </c>
      <c r="L4" s="23">
        <f>H4+J4</f>
        <v>0</v>
      </c>
    </row>
    <row r="5" spans="1:12" s="2" customFormat="1" ht="27" customHeight="1" x14ac:dyDescent="0.2">
      <c r="A5" s="55" t="s">
        <v>31</v>
      </c>
      <c r="B5" s="55"/>
      <c r="C5" s="55"/>
      <c r="D5" s="55"/>
      <c r="E5" s="55"/>
      <c r="F5" s="55"/>
      <c r="G5" s="55"/>
      <c r="H5" s="20">
        <f>SUM(H4:H4)</f>
        <v>0</v>
      </c>
      <c r="I5" s="22"/>
      <c r="J5" s="20">
        <f>SUM(J4:J4)</f>
        <v>0</v>
      </c>
      <c r="K5" s="20"/>
      <c r="L5" s="20">
        <f>SUM(L4:L4)</f>
        <v>0</v>
      </c>
    </row>
  </sheetData>
  <sheetProtection selectLockedCells="1" selectUnlockedCells="1"/>
  <mergeCells count="3">
    <mergeCell ref="A2:L2"/>
    <mergeCell ref="A5:G5"/>
    <mergeCell ref="A1:I1"/>
  </mergeCells>
  <pageMargins left="0.36458333333333331" right="0.42708333333333331" top="0.38541666666666669" bottom="1.0527777777777778" header="0.78749999999999998" footer="0.78749999999999998"/>
  <pageSetup paperSize="9" firstPageNumber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9EF6-1F83-4141-B19B-B83CCFD2F816}">
  <dimension ref="A1:Q11"/>
  <sheetViews>
    <sheetView zoomScaleNormal="100" workbookViewId="0">
      <selection activeCell="C4" sqref="C4"/>
    </sheetView>
  </sheetViews>
  <sheetFormatPr defaultRowHeight="12.75" x14ac:dyDescent="0.2"/>
  <cols>
    <col min="1" max="1" width="3.85546875" style="1" customWidth="1"/>
    <col min="2" max="2" width="6.42578125" style="1" customWidth="1"/>
    <col min="3" max="3" width="53.140625" style="1" customWidth="1"/>
    <col min="4" max="4" width="14.28515625" style="1" customWidth="1"/>
    <col min="5" max="5" width="5" style="1" customWidth="1"/>
    <col min="6" max="6" width="4.85546875" style="1" customWidth="1"/>
    <col min="7" max="7" width="10.42578125" style="1" customWidth="1"/>
    <col min="8" max="8" width="10.85546875" style="1" customWidth="1"/>
    <col min="9" max="9" width="4.28515625" style="1" customWidth="1"/>
    <col min="10" max="10" width="8.42578125" style="1" customWidth="1"/>
    <col min="11" max="11" width="10.7109375" style="1" customWidth="1"/>
    <col min="12" max="12" width="11.140625" style="1" customWidth="1"/>
    <col min="13" max="256" width="9.140625" style="1"/>
    <col min="257" max="257" width="6.42578125" style="1" customWidth="1"/>
    <col min="258" max="258" width="11" style="1" customWidth="1"/>
    <col min="259" max="259" width="21.7109375" style="1" customWidth="1"/>
    <col min="260" max="260" width="11.140625" style="1" customWidth="1"/>
    <col min="261" max="263" width="9.140625" style="1"/>
    <col min="264" max="264" width="10.85546875" style="1" customWidth="1"/>
    <col min="265" max="265" width="7.42578125" style="1" customWidth="1"/>
    <col min="266" max="267" width="9.140625" style="1"/>
    <col min="268" max="268" width="11.140625" style="1" customWidth="1"/>
    <col min="269" max="512" width="9.140625" style="1"/>
    <col min="513" max="513" width="6.42578125" style="1" customWidth="1"/>
    <col min="514" max="514" width="11" style="1" customWidth="1"/>
    <col min="515" max="515" width="21.7109375" style="1" customWidth="1"/>
    <col min="516" max="516" width="11.140625" style="1" customWidth="1"/>
    <col min="517" max="519" width="9.140625" style="1"/>
    <col min="520" max="520" width="10.85546875" style="1" customWidth="1"/>
    <col min="521" max="521" width="7.42578125" style="1" customWidth="1"/>
    <col min="522" max="523" width="9.140625" style="1"/>
    <col min="524" max="524" width="11.140625" style="1" customWidth="1"/>
    <col min="525" max="768" width="9.140625" style="1"/>
    <col min="769" max="769" width="6.42578125" style="1" customWidth="1"/>
    <col min="770" max="770" width="11" style="1" customWidth="1"/>
    <col min="771" max="771" width="21.7109375" style="1" customWidth="1"/>
    <col min="772" max="772" width="11.140625" style="1" customWidth="1"/>
    <col min="773" max="775" width="9.140625" style="1"/>
    <col min="776" max="776" width="10.85546875" style="1" customWidth="1"/>
    <col min="777" max="777" width="7.42578125" style="1" customWidth="1"/>
    <col min="778" max="779" width="9.140625" style="1"/>
    <col min="780" max="780" width="11.140625" style="1" customWidth="1"/>
    <col min="781" max="1024" width="9.140625" style="1"/>
    <col min="1025" max="1025" width="6.42578125" style="1" customWidth="1"/>
    <col min="1026" max="1026" width="11" style="1" customWidth="1"/>
    <col min="1027" max="1027" width="21.7109375" style="1" customWidth="1"/>
    <col min="1028" max="1028" width="11.140625" style="1" customWidth="1"/>
    <col min="1029" max="1031" width="9.140625" style="1"/>
    <col min="1032" max="1032" width="10.85546875" style="1" customWidth="1"/>
    <col min="1033" max="1033" width="7.42578125" style="1" customWidth="1"/>
    <col min="1034" max="1035" width="9.140625" style="1"/>
    <col min="1036" max="1036" width="11.140625" style="1" customWidth="1"/>
    <col min="1037" max="1280" width="9.140625" style="1"/>
    <col min="1281" max="1281" width="6.42578125" style="1" customWidth="1"/>
    <col min="1282" max="1282" width="11" style="1" customWidth="1"/>
    <col min="1283" max="1283" width="21.7109375" style="1" customWidth="1"/>
    <col min="1284" max="1284" width="11.140625" style="1" customWidth="1"/>
    <col min="1285" max="1287" width="9.140625" style="1"/>
    <col min="1288" max="1288" width="10.85546875" style="1" customWidth="1"/>
    <col min="1289" max="1289" width="7.42578125" style="1" customWidth="1"/>
    <col min="1290" max="1291" width="9.140625" style="1"/>
    <col min="1292" max="1292" width="11.140625" style="1" customWidth="1"/>
    <col min="1293" max="1536" width="9.140625" style="1"/>
    <col min="1537" max="1537" width="6.42578125" style="1" customWidth="1"/>
    <col min="1538" max="1538" width="11" style="1" customWidth="1"/>
    <col min="1539" max="1539" width="21.7109375" style="1" customWidth="1"/>
    <col min="1540" max="1540" width="11.140625" style="1" customWidth="1"/>
    <col min="1541" max="1543" width="9.140625" style="1"/>
    <col min="1544" max="1544" width="10.85546875" style="1" customWidth="1"/>
    <col min="1545" max="1545" width="7.42578125" style="1" customWidth="1"/>
    <col min="1546" max="1547" width="9.140625" style="1"/>
    <col min="1548" max="1548" width="11.140625" style="1" customWidth="1"/>
    <col min="1549" max="1792" width="9.140625" style="1"/>
    <col min="1793" max="1793" width="6.42578125" style="1" customWidth="1"/>
    <col min="1794" max="1794" width="11" style="1" customWidth="1"/>
    <col min="1795" max="1795" width="21.7109375" style="1" customWidth="1"/>
    <col min="1796" max="1796" width="11.140625" style="1" customWidth="1"/>
    <col min="1797" max="1799" width="9.140625" style="1"/>
    <col min="1800" max="1800" width="10.85546875" style="1" customWidth="1"/>
    <col min="1801" max="1801" width="7.42578125" style="1" customWidth="1"/>
    <col min="1802" max="1803" width="9.140625" style="1"/>
    <col min="1804" max="1804" width="11.140625" style="1" customWidth="1"/>
    <col min="1805" max="2048" width="9.140625" style="1"/>
    <col min="2049" max="2049" width="6.42578125" style="1" customWidth="1"/>
    <col min="2050" max="2050" width="11" style="1" customWidth="1"/>
    <col min="2051" max="2051" width="21.7109375" style="1" customWidth="1"/>
    <col min="2052" max="2052" width="11.140625" style="1" customWidth="1"/>
    <col min="2053" max="2055" width="9.140625" style="1"/>
    <col min="2056" max="2056" width="10.85546875" style="1" customWidth="1"/>
    <col min="2057" max="2057" width="7.42578125" style="1" customWidth="1"/>
    <col min="2058" max="2059" width="9.140625" style="1"/>
    <col min="2060" max="2060" width="11.140625" style="1" customWidth="1"/>
    <col min="2061" max="2304" width="9.140625" style="1"/>
    <col min="2305" max="2305" width="6.42578125" style="1" customWidth="1"/>
    <col min="2306" max="2306" width="11" style="1" customWidth="1"/>
    <col min="2307" max="2307" width="21.7109375" style="1" customWidth="1"/>
    <col min="2308" max="2308" width="11.140625" style="1" customWidth="1"/>
    <col min="2309" max="2311" width="9.140625" style="1"/>
    <col min="2312" max="2312" width="10.85546875" style="1" customWidth="1"/>
    <col min="2313" max="2313" width="7.42578125" style="1" customWidth="1"/>
    <col min="2314" max="2315" width="9.140625" style="1"/>
    <col min="2316" max="2316" width="11.140625" style="1" customWidth="1"/>
    <col min="2317" max="2560" width="9.140625" style="1"/>
    <col min="2561" max="2561" width="6.42578125" style="1" customWidth="1"/>
    <col min="2562" max="2562" width="11" style="1" customWidth="1"/>
    <col min="2563" max="2563" width="21.7109375" style="1" customWidth="1"/>
    <col min="2564" max="2564" width="11.140625" style="1" customWidth="1"/>
    <col min="2565" max="2567" width="9.140625" style="1"/>
    <col min="2568" max="2568" width="10.85546875" style="1" customWidth="1"/>
    <col min="2569" max="2569" width="7.42578125" style="1" customWidth="1"/>
    <col min="2570" max="2571" width="9.140625" style="1"/>
    <col min="2572" max="2572" width="11.140625" style="1" customWidth="1"/>
    <col min="2573" max="2816" width="9.140625" style="1"/>
    <col min="2817" max="2817" width="6.42578125" style="1" customWidth="1"/>
    <col min="2818" max="2818" width="11" style="1" customWidth="1"/>
    <col min="2819" max="2819" width="21.7109375" style="1" customWidth="1"/>
    <col min="2820" max="2820" width="11.140625" style="1" customWidth="1"/>
    <col min="2821" max="2823" width="9.140625" style="1"/>
    <col min="2824" max="2824" width="10.85546875" style="1" customWidth="1"/>
    <col min="2825" max="2825" width="7.42578125" style="1" customWidth="1"/>
    <col min="2826" max="2827" width="9.140625" style="1"/>
    <col min="2828" max="2828" width="11.140625" style="1" customWidth="1"/>
    <col min="2829" max="3072" width="9.140625" style="1"/>
    <col min="3073" max="3073" width="6.42578125" style="1" customWidth="1"/>
    <col min="3074" max="3074" width="11" style="1" customWidth="1"/>
    <col min="3075" max="3075" width="21.7109375" style="1" customWidth="1"/>
    <col min="3076" max="3076" width="11.140625" style="1" customWidth="1"/>
    <col min="3077" max="3079" width="9.140625" style="1"/>
    <col min="3080" max="3080" width="10.85546875" style="1" customWidth="1"/>
    <col min="3081" max="3081" width="7.42578125" style="1" customWidth="1"/>
    <col min="3082" max="3083" width="9.140625" style="1"/>
    <col min="3084" max="3084" width="11.140625" style="1" customWidth="1"/>
    <col min="3085" max="3328" width="9.140625" style="1"/>
    <col min="3329" max="3329" width="6.42578125" style="1" customWidth="1"/>
    <col min="3330" max="3330" width="11" style="1" customWidth="1"/>
    <col min="3331" max="3331" width="21.7109375" style="1" customWidth="1"/>
    <col min="3332" max="3332" width="11.140625" style="1" customWidth="1"/>
    <col min="3333" max="3335" width="9.140625" style="1"/>
    <col min="3336" max="3336" width="10.85546875" style="1" customWidth="1"/>
    <col min="3337" max="3337" width="7.42578125" style="1" customWidth="1"/>
    <col min="3338" max="3339" width="9.140625" style="1"/>
    <col min="3340" max="3340" width="11.140625" style="1" customWidth="1"/>
    <col min="3341" max="3584" width="9.140625" style="1"/>
    <col min="3585" max="3585" width="6.42578125" style="1" customWidth="1"/>
    <col min="3586" max="3586" width="11" style="1" customWidth="1"/>
    <col min="3587" max="3587" width="21.7109375" style="1" customWidth="1"/>
    <col min="3588" max="3588" width="11.140625" style="1" customWidth="1"/>
    <col min="3589" max="3591" width="9.140625" style="1"/>
    <col min="3592" max="3592" width="10.85546875" style="1" customWidth="1"/>
    <col min="3593" max="3593" width="7.42578125" style="1" customWidth="1"/>
    <col min="3594" max="3595" width="9.140625" style="1"/>
    <col min="3596" max="3596" width="11.140625" style="1" customWidth="1"/>
    <col min="3597" max="3840" width="9.140625" style="1"/>
    <col min="3841" max="3841" width="6.42578125" style="1" customWidth="1"/>
    <col min="3842" max="3842" width="11" style="1" customWidth="1"/>
    <col min="3843" max="3843" width="21.7109375" style="1" customWidth="1"/>
    <col min="3844" max="3844" width="11.140625" style="1" customWidth="1"/>
    <col min="3845" max="3847" width="9.140625" style="1"/>
    <col min="3848" max="3848" width="10.85546875" style="1" customWidth="1"/>
    <col min="3849" max="3849" width="7.42578125" style="1" customWidth="1"/>
    <col min="3850" max="3851" width="9.140625" style="1"/>
    <col min="3852" max="3852" width="11.140625" style="1" customWidth="1"/>
    <col min="3853" max="4096" width="9.140625" style="1"/>
    <col min="4097" max="4097" width="6.42578125" style="1" customWidth="1"/>
    <col min="4098" max="4098" width="11" style="1" customWidth="1"/>
    <col min="4099" max="4099" width="21.7109375" style="1" customWidth="1"/>
    <col min="4100" max="4100" width="11.140625" style="1" customWidth="1"/>
    <col min="4101" max="4103" width="9.140625" style="1"/>
    <col min="4104" max="4104" width="10.85546875" style="1" customWidth="1"/>
    <col min="4105" max="4105" width="7.42578125" style="1" customWidth="1"/>
    <col min="4106" max="4107" width="9.140625" style="1"/>
    <col min="4108" max="4108" width="11.140625" style="1" customWidth="1"/>
    <col min="4109" max="4352" width="9.140625" style="1"/>
    <col min="4353" max="4353" width="6.42578125" style="1" customWidth="1"/>
    <col min="4354" max="4354" width="11" style="1" customWidth="1"/>
    <col min="4355" max="4355" width="21.7109375" style="1" customWidth="1"/>
    <col min="4356" max="4356" width="11.140625" style="1" customWidth="1"/>
    <col min="4357" max="4359" width="9.140625" style="1"/>
    <col min="4360" max="4360" width="10.85546875" style="1" customWidth="1"/>
    <col min="4361" max="4361" width="7.42578125" style="1" customWidth="1"/>
    <col min="4362" max="4363" width="9.140625" style="1"/>
    <col min="4364" max="4364" width="11.140625" style="1" customWidth="1"/>
    <col min="4365" max="4608" width="9.140625" style="1"/>
    <col min="4609" max="4609" width="6.42578125" style="1" customWidth="1"/>
    <col min="4610" max="4610" width="11" style="1" customWidth="1"/>
    <col min="4611" max="4611" width="21.7109375" style="1" customWidth="1"/>
    <col min="4612" max="4612" width="11.140625" style="1" customWidth="1"/>
    <col min="4613" max="4615" width="9.140625" style="1"/>
    <col min="4616" max="4616" width="10.85546875" style="1" customWidth="1"/>
    <col min="4617" max="4617" width="7.42578125" style="1" customWidth="1"/>
    <col min="4618" max="4619" width="9.140625" style="1"/>
    <col min="4620" max="4620" width="11.140625" style="1" customWidth="1"/>
    <col min="4621" max="4864" width="9.140625" style="1"/>
    <col min="4865" max="4865" width="6.42578125" style="1" customWidth="1"/>
    <col min="4866" max="4866" width="11" style="1" customWidth="1"/>
    <col min="4867" max="4867" width="21.7109375" style="1" customWidth="1"/>
    <col min="4868" max="4868" width="11.140625" style="1" customWidth="1"/>
    <col min="4869" max="4871" width="9.140625" style="1"/>
    <col min="4872" max="4872" width="10.85546875" style="1" customWidth="1"/>
    <col min="4873" max="4873" width="7.42578125" style="1" customWidth="1"/>
    <col min="4874" max="4875" width="9.140625" style="1"/>
    <col min="4876" max="4876" width="11.140625" style="1" customWidth="1"/>
    <col min="4877" max="5120" width="9.140625" style="1"/>
    <col min="5121" max="5121" width="6.42578125" style="1" customWidth="1"/>
    <col min="5122" max="5122" width="11" style="1" customWidth="1"/>
    <col min="5123" max="5123" width="21.7109375" style="1" customWidth="1"/>
    <col min="5124" max="5124" width="11.140625" style="1" customWidth="1"/>
    <col min="5125" max="5127" width="9.140625" style="1"/>
    <col min="5128" max="5128" width="10.85546875" style="1" customWidth="1"/>
    <col min="5129" max="5129" width="7.42578125" style="1" customWidth="1"/>
    <col min="5130" max="5131" width="9.140625" style="1"/>
    <col min="5132" max="5132" width="11.140625" style="1" customWidth="1"/>
    <col min="5133" max="5376" width="9.140625" style="1"/>
    <col min="5377" max="5377" width="6.42578125" style="1" customWidth="1"/>
    <col min="5378" max="5378" width="11" style="1" customWidth="1"/>
    <col min="5379" max="5379" width="21.7109375" style="1" customWidth="1"/>
    <col min="5380" max="5380" width="11.140625" style="1" customWidth="1"/>
    <col min="5381" max="5383" width="9.140625" style="1"/>
    <col min="5384" max="5384" width="10.85546875" style="1" customWidth="1"/>
    <col min="5385" max="5385" width="7.42578125" style="1" customWidth="1"/>
    <col min="5386" max="5387" width="9.140625" style="1"/>
    <col min="5388" max="5388" width="11.140625" style="1" customWidth="1"/>
    <col min="5389" max="5632" width="9.140625" style="1"/>
    <col min="5633" max="5633" width="6.42578125" style="1" customWidth="1"/>
    <col min="5634" max="5634" width="11" style="1" customWidth="1"/>
    <col min="5635" max="5635" width="21.7109375" style="1" customWidth="1"/>
    <col min="5636" max="5636" width="11.140625" style="1" customWidth="1"/>
    <col min="5637" max="5639" width="9.140625" style="1"/>
    <col min="5640" max="5640" width="10.85546875" style="1" customWidth="1"/>
    <col min="5641" max="5641" width="7.42578125" style="1" customWidth="1"/>
    <col min="5642" max="5643" width="9.140625" style="1"/>
    <col min="5644" max="5644" width="11.140625" style="1" customWidth="1"/>
    <col min="5645" max="5888" width="9.140625" style="1"/>
    <col min="5889" max="5889" width="6.42578125" style="1" customWidth="1"/>
    <col min="5890" max="5890" width="11" style="1" customWidth="1"/>
    <col min="5891" max="5891" width="21.7109375" style="1" customWidth="1"/>
    <col min="5892" max="5892" width="11.140625" style="1" customWidth="1"/>
    <col min="5893" max="5895" width="9.140625" style="1"/>
    <col min="5896" max="5896" width="10.85546875" style="1" customWidth="1"/>
    <col min="5897" max="5897" width="7.42578125" style="1" customWidth="1"/>
    <col min="5898" max="5899" width="9.140625" style="1"/>
    <col min="5900" max="5900" width="11.140625" style="1" customWidth="1"/>
    <col min="5901" max="6144" width="9.140625" style="1"/>
    <col min="6145" max="6145" width="6.42578125" style="1" customWidth="1"/>
    <col min="6146" max="6146" width="11" style="1" customWidth="1"/>
    <col min="6147" max="6147" width="21.7109375" style="1" customWidth="1"/>
    <col min="6148" max="6148" width="11.140625" style="1" customWidth="1"/>
    <col min="6149" max="6151" width="9.140625" style="1"/>
    <col min="6152" max="6152" width="10.85546875" style="1" customWidth="1"/>
    <col min="6153" max="6153" width="7.42578125" style="1" customWidth="1"/>
    <col min="6154" max="6155" width="9.140625" style="1"/>
    <col min="6156" max="6156" width="11.140625" style="1" customWidth="1"/>
    <col min="6157" max="6400" width="9.140625" style="1"/>
    <col min="6401" max="6401" width="6.42578125" style="1" customWidth="1"/>
    <col min="6402" max="6402" width="11" style="1" customWidth="1"/>
    <col min="6403" max="6403" width="21.7109375" style="1" customWidth="1"/>
    <col min="6404" max="6404" width="11.140625" style="1" customWidth="1"/>
    <col min="6405" max="6407" width="9.140625" style="1"/>
    <col min="6408" max="6408" width="10.85546875" style="1" customWidth="1"/>
    <col min="6409" max="6409" width="7.42578125" style="1" customWidth="1"/>
    <col min="6410" max="6411" width="9.140625" style="1"/>
    <col min="6412" max="6412" width="11.140625" style="1" customWidth="1"/>
    <col min="6413" max="6656" width="9.140625" style="1"/>
    <col min="6657" max="6657" width="6.42578125" style="1" customWidth="1"/>
    <col min="6658" max="6658" width="11" style="1" customWidth="1"/>
    <col min="6659" max="6659" width="21.7109375" style="1" customWidth="1"/>
    <col min="6660" max="6660" width="11.140625" style="1" customWidth="1"/>
    <col min="6661" max="6663" width="9.140625" style="1"/>
    <col min="6664" max="6664" width="10.85546875" style="1" customWidth="1"/>
    <col min="6665" max="6665" width="7.42578125" style="1" customWidth="1"/>
    <col min="6666" max="6667" width="9.140625" style="1"/>
    <col min="6668" max="6668" width="11.140625" style="1" customWidth="1"/>
    <col min="6669" max="6912" width="9.140625" style="1"/>
    <col min="6913" max="6913" width="6.42578125" style="1" customWidth="1"/>
    <col min="6914" max="6914" width="11" style="1" customWidth="1"/>
    <col min="6915" max="6915" width="21.7109375" style="1" customWidth="1"/>
    <col min="6916" max="6916" width="11.140625" style="1" customWidth="1"/>
    <col min="6917" max="6919" width="9.140625" style="1"/>
    <col min="6920" max="6920" width="10.85546875" style="1" customWidth="1"/>
    <col min="6921" max="6921" width="7.42578125" style="1" customWidth="1"/>
    <col min="6922" max="6923" width="9.140625" style="1"/>
    <col min="6924" max="6924" width="11.140625" style="1" customWidth="1"/>
    <col min="6925" max="7168" width="9.140625" style="1"/>
    <col min="7169" max="7169" width="6.42578125" style="1" customWidth="1"/>
    <col min="7170" max="7170" width="11" style="1" customWidth="1"/>
    <col min="7171" max="7171" width="21.7109375" style="1" customWidth="1"/>
    <col min="7172" max="7172" width="11.140625" style="1" customWidth="1"/>
    <col min="7173" max="7175" width="9.140625" style="1"/>
    <col min="7176" max="7176" width="10.85546875" style="1" customWidth="1"/>
    <col min="7177" max="7177" width="7.42578125" style="1" customWidth="1"/>
    <col min="7178" max="7179" width="9.140625" style="1"/>
    <col min="7180" max="7180" width="11.140625" style="1" customWidth="1"/>
    <col min="7181" max="7424" width="9.140625" style="1"/>
    <col min="7425" max="7425" width="6.42578125" style="1" customWidth="1"/>
    <col min="7426" max="7426" width="11" style="1" customWidth="1"/>
    <col min="7427" max="7427" width="21.7109375" style="1" customWidth="1"/>
    <col min="7428" max="7428" width="11.140625" style="1" customWidth="1"/>
    <col min="7429" max="7431" width="9.140625" style="1"/>
    <col min="7432" max="7432" width="10.85546875" style="1" customWidth="1"/>
    <col min="7433" max="7433" width="7.42578125" style="1" customWidth="1"/>
    <col min="7434" max="7435" width="9.140625" style="1"/>
    <col min="7436" max="7436" width="11.140625" style="1" customWidth="1"/>
    <col min="7437" max="7680" width="9.140625" style="1"/>
    <col min="7681" max="7681" width="6.42578125" style="1" customWidth="1"/>
    <col min="7682" max="7682" width="11" style="1" customWidth="1"/>
    <col min="7683" max="7683" width="21.7109375" style="1" customWidth="1"/>
    <col min="7684" max="7684" width="11.140625" style="1" customWidth="1"/>
    <col min="7685" max="7687" width="9.140625" style="1"/>
    <col min="7688" max="7688" width="10.85546875" style="1" customWidth="1"/>
    <col min="7689" max="7689" width="7.42578125" style="1" customWidth="1"/>
    <col min="7690" max="7691" width="9.140625" style="1"/>
    <col min="7692" max="7692" width="11.140625" style="1" customWidth="1"/>
    <col min="7693" max="7936" width="9.140625" style="1"/>
    <col min="7937" max="7937" width="6.42578125" style="1" customWidth="1"/>
    <col min="7938" max="7938" width="11" style="1" customWidth="1"/>
    <col min="7939" max="7939" width="21.7109375" style="1" customWidth="1"/>
    <col min="7940" max="7940" width="11.140625" style="1" customWidth="1"/>
    <col min="7941" max="7943" width="9.140625" style="1"/>
    <col min="7944" max="7944" width="10.85546875" style="1" customWidth="1"/>
    <col min="7945" max="7945" width="7.42578125" style="1" customWidth="1"/>
    <col min="7946" max="7947" width="9.140625" style="1"/>
    <col min="7948" max="7948" width="11.140625" style="1" customWidth="1"/>
    <col min="7949" max="8192" width="9.140625" style="1"/>
    <col min="8193" max="8193" width="6.42578125" style="1" customWidth="1"/>
    <col min="8194" max="8194" width="11" style="1" customWidth="1"/>
    <col min="8195" max="8195" width="21.7109375" style="1" customWidth="1"/>
    <col min="8196" max="8196" width="11.140625" style="1" customWidth="1"/>
    <col min="8197" max="8199" width="9.140625" style="1"/>
    <col min="8200" max="8200" width="10.85546875" style="1" customWidth="1"/>
    <col min="8201" max="8201" width="7.42578125" style="1" customWidth="1"/>
    <col min="8202" max="8203" width="9.140625" style="1"/>
    <col min="8204" max="8204" width="11.140625" style="1" customWidth="1"/>
    <col min="8205" max="8448" width="9.140625" style="1"/>
    <col min="8449" max="8449" width="6.42578125" style="1" customWidth="1"/>
    <col min="8450" max="8450" width="11" style="1" customWidth="1"/>
    <col min="8451" max="8451" width="21.7109375" style="1" customWidth="1"/>
    <col min="8452" max="8452" width="11.140625" style="1" customWidth="1"/>
    <col min="8453" max="8455" width="9.140625" style="1"/>
    <col min="8456" max="8456" width="10.85546875" style="1" customWidth="1"/>
    <col min="8457" max="8457" width="7.42578125" style="1" customWidth="1"/>
    <col min="8458" max="8459" width="9.140625" style="1"/>
    <col min="8460" max="8460" width="11.140625" style="1" customWidth="1"/>
    <col min="8461" max="8704" width="9.140625" style="1"/>
    <col min="8705" max="8705" width="6.42578125" style="1" customWidth="1"/>
    <col min="8706" max="8706" width="11" style="1" customWidth="1"/>
    <col min="8707" max="8707" width="21.7109375" style="1" customWidth="1"/>
    <col min="8708" max="8708" width="11.140625" style="1" customWidth="1"/>
    <col min="8709" max="8711" width="9.140625" style="1"/>
    <col min="8712" max="8712" width="10.85546875" style="1" customWidth="1"/>
    <col min="8713" max="8713" width="7.42578125" style="1" customWidth="1"/>
    <col min="8714" max="8715" width="9.140625" style="1"/>
    <col min="8716" max="8716" width="11.140625" style="1" customWidth="1"/>
    <col min="8717" max="8960" width="9.140625" style="1"/>
    <col min="8961" max="8961" width="6.42578125" style="1" customWidth="1"/>
    <col min="8962" max="8962" width="11" style="1" customWidth="1"/>
    <col min="8963" max="8963" width="21.7109375" style="1" customWidth="1"/>
    <col min="8964" max="8964" width="11.140625" style="1" customWidth="1"/>
    <col min="8965" max="8967" width="9.140625" style="1"/>
    <col min="8968" max="8968" width="10.85546875" style="1" customWidth="1"/>
    <col min="8969" max="8969" width="7.42578125" style="1" customWidth="1"/>
    <col min="8970" max="8971" width="9.140625" style="1"/>
    <col min="8972" max="8972" width="11.140625" style="1" customWidth="1"/>
    <col min="8973" max="9216" width="9.140625" style="1"/>
    <col min="9217" max="9217" width="6.42578125" style="1" customWidth="1"/>
    <col min="9218" max="9218" width="11" style="1" customWidth="1"/>
    <col min="9219" max="9219" width="21.7109375" style="1" customWidth="1"/>
    <col min="9220" max="9220" width="11.140625" style="1" customWidth="1"/>
    <col min="9221" max="9223" width="9.140625" style="1"/>
    <col min="9224" max="9224" width="10.85546875" style="1" customWidth="1"/>
    <col min="9225" max="9225" width="7.42578125" style="1" customWidth="1"/>
    <col min="9226" max="9227" width="9.140625" style="1"/>
    <col min="9228" max="9228" width="11.140625" style="1" customWidth="1"/>
    <col min="9229" max="9472" width="9.140625" style="1"/>
    <col min="9473" max="9473" width="6.42578125" style="1" customWidth="1"/>
    <col min="9474" max="9474" width="11" style="1" customWidth="1"/>
    <col min="9475" max="9475" width="21.7109375" style="1" customWidth="1"/>
    <col min="9476" max="9476" width="11.140625" style="1" customWidth="1"/>
    <col min="9477" max="9479" width="9.140625" style="1"/>
    <col min="9480" max="9480" width="10.85546875" style="1" customWidth="1"/>
    <col min="9481" max="9481" width="7.42578125" style="1" customWidth="1"/>
    <col min="9482" max="9483" width="9.140625" style="1"/>
    <col min="9484" max="9484" width="11.140625" style="1" customWidth="1"/>
    <col min="9485" max="9728" width="9.140625" style="1"/>
    <col min="9729" max="9729" width="6.42578125" style="1" customWidth="1"/>
    <col min="9730" max="9730" width="11" style="1" customWidth="1"/>
    <col min="9731" max="9731" width="21.7109375" style="1" customWidth="1"/>
    <col min="9732" max="9732" width="11.140625" style="1" customWidth="1"/>
    <col min="9733" max="9735" width="9.140625" style="1"/>
    <col min="9736" max="9736" width="10.85546875" style="1" customWidth="1"/>
    <col min="9737" max="9737" width="7.42578125" style="1" customWidth="1"/>
    <col min="9738" max="9739" width="9.140625" style="1"/>
    <col min="9740" max="9740" width="11.140625" style="1" customWidth="1"/>
    <col min="9741" max="9984" width="9.140625" style="1"/>
    <col min="9985" max="9985" width="6.42578125" style="1" customWidth="1"/>
    <col min="9986" max="9986" width="11" style="1" customWidth="1"/>
    <col min="9987" max="9987" width="21.7109375" style="1" customWidth="1"/>
    <col min="9988" max="9988" width="11.140625" style="1" customWidth="1"/>
    <col min="9989" max="9991" width="9.140625" style="1"/>
    <col min="9992" max="9992" width="10.85546875" style="1" customWidth="1"/>
    <col min="9993" max="9993" width="7.42578125" style="1" customWidth="1"/>
    <col min="9994" max="9995" width="9.140625" style="1"/>
    <col min="9996" max="9996" width="11.140625" style="1" customWidth="1"/>
    <col min="9997" max="10240" width="9.140625" style="1"/>
    <col min="10241" max="10241" width="6.42578125" style="1" customWidth="1"/>
    <col min="10242" max="10242" width="11" style="1" customWidth="1"/>
    <col min="10243" max="10243" width="21.7109375" style="1" customWidth="1"/>
    <col min="10244" max="10244" width="11.140625" style="1" customWidth="1"/>
    <col min="10245" max="10247" width="9.140625" style="1"/>
    <col min="10248" max="10248" width="10.85546875" style="1" customWidth="1"/>
    <col min="10249" max="10249" width="7.42578125" style="1" customWidth="1"/>
    <col min="10250" max="10251" width="9.140625" style="1"/>
    <col min="10252" max="10252" width="11.140625" style="1" customWidth="1"/>
    <col min="10253" max="10496" width="9.140625" style="1"/>
    <col min="10497" max="10497" width="6.42578125" style="1" customWidth="1"/>
    <col min="10498" max="10498" width="11" style="1" customWidth="1"/>
    <col min="10499" max="10499" width="21.7109375" style="1" customWidth="1"/>
    <col min="10500" max="10500" width="11.140625" style="1" customWidth="1"/>
    <col min="10501" max="10503" width="9.140625" style="1"/>
    <col min="10504" max="10504" width="10.85546875" style="1" customWidth="1"/>
    <col min="10505" max="10505" width="7.42578125" style="1" customWidth="1"/>
    <col min="10506" max="10507" width="9.140625" style="1"/>
    <col min="10508" max="10508" width="11.140625" style="1" customWidth="1"/>
    <col min="10509" max="10752" width="9.140625" style="1"/>
    <col min="10753" max="10753" width="6.42578125" style="1" customWidth="1"/>
    <col min="10754" max="10754" width="11" style="1" customWidth="1"/>
    <col min="10755" max="10755" width="21.7109375" style="1" customWidth="1"/>
    <col min="10756" max="10756" width="11.140625" style="1" customWidth="1"/>
    <col min="10757" max="10759" width="9.140625" style="1"/>
    <col min="10760" max="10760" width="10.85546875" style="1" customWidth="1"/>
    <col min="10761" max="10761" width="7.42578125" style="1" customWidth="1"/>
    <col min="10762" max="10763" width="9.140625" style="1"/>
    <col min="10764" max="10764" width="11.140625" style="1" customWidth="1"/>
    <col min="10765" max="11008" width="9.140625" style="1"/>
    <col min="11009" max="11009" width="6.42578125" style="1" customWidth="1"/>
    <col min="11010" max="11010" width="11" style="1" customWidth="1"/>
    <col min="11011" max="11011" width="21.7109375" style="1" customWidth="1"/>
    <col min="11012" max="11012" width="11.140625" style="1" customWidth="1"/>
    <col min="11013" max="11015" width="9.140625" style="1"/>
    <col min="11016" max="11016" width="10.85546875" style="1" customWidth="1"/>
    <col min="11017" max="11017" width="7.42578125" style="1" customWidth="1"/>
    <col min="11018" max="11019" width="9.140625" style="1"/>
    <col min="11020" max="11020" width="11.140625" style="1" customWidth="1"/>
    <col min="11021" max="11264" width="9.140625" style="1"/>
    <col min="11265" max="11265" width="6.42578125" style="1" customWidth="1"/>
    <col min="11266" max="11266" width="11" style="1" customWidth="1"/>
    <col min="11267" max="11267" width="21.7109375" style="1" customWidth="1"/>
    <col min="11268" max="11268" width="11.140625" style="1" customWidth="1"/>
    <col min="11269" max="11271" width="9.140625" style="1"/>
    <col min="11272" max="11272" width="10.85546875" style="1" customWidth="1"/>
    <col min="11273" max="11273" width="7.42578125" style="1" customWidth="1"/>
    <col min="11274" max="11275" width="9.140625" style="1"/>
    <col min="11276" max="11276" width="11.140625" style="1" customWidth="1"/>
    <col min="11277" max="11520" width="9.140625" style="1"/>
    <col min="11521" max="11521" width="6.42578125" style="1" customWidth="1"/>
    <col min="11522" max="11522" width="11" style="1" customWidth="1"/>
    <col min="11523" max="11523" width="21.7109375" style="1" customWidth="1"/>
    <col min="11524" max="11524" width="11.140625" style="1" customWidth="1"/>
    <col min="11525" max="11527" width="9.140625" style="1"/>
    <col min="11528" max="11528" width="10.85546875" style="1" customWidth="1"/>
    <col min="11529" max="11529" width="7.42578125" style="1" customWidth="1"/>
    <col min="11530" max="11531" width="9.140625" style="1"/>
    <col min="11532" max="11532" width="11.140625" style="1" customWidth="1"/>
    <col min="11533" max="11776" width="9.140625" style="1"/>
    <col min="11777" max="11777" width="6.42578125" style="1" customWidth="1"/>
    <col min="11778" max="11778" width="11" style="1" customWidth="1"/>
    <col min="11779" max="11779" width="21.7109375" style="1" customWidth="1"/>
    <col min="11780" max="11780" width="11.140625" style="1" customWidth="1"/>
    <col min="11781" max="11783" width="9.140625" style="1"/>
    <col min="11784" max="11784" width="10.85546875" style="1" customWidth="1"/>
    <col min="11785" max="11785" width="7.42578125" style="1" customWidth="1"/>
    <col min="11786" max="11787" width="9.140625" style="1"/>
    <col min="11788" max="11788" width="11.140625" style="1" customWidth="1"/>
    <col min="11789" max="12032" width="9.140625" style="1"/>
    <col min="12033" max="12033" width="6.42578125" style="1" customWidth="1"/>
    <col min="12034" max="12034" width="11" style="1" customWidth="1"/>
    <col min="12035" max="12035" width="21.7109375" style="1" customWidth="1"/>
    <col min="12036" max="12036" width="11.140625" style="1" customWidth="1"/>
    <col min="12037" max="12039" width="9.140625" style="1"/>
    <col min="12040" max="12040" width="10.85546875" style="1" customWidth="1"/>
    <col min="12041" max="12041" width="7.42578125" style="1" customWidth="1"/>
    <col min="12042" max="12043" width="9.140625" style="1"/>
    <col min="12044" max="12044" width="11.140625" style="1" customWidth="1"/>
    <col min="12045" max="12288" width="9.140625" style="1"/>
    <col min="12289" max="12289" width="6.42578125" style="1" customWidth="1"/>
    <col min="12290" max="12290" width="11" style="1" customWidth="1"/>
    <col min="12291" max="12291" width="21.7109375" style="1" customWidth="1"/>
    <col min="12292" max="12292" width="11.140625" style="1" customWidth="1"/>
    <col min="12293" max="12295" width="9.140625" style="1"/>
    <col min="12296" max="12296" width="10.85546875" style="1" customWidth="1"/>
    <col min="12297" max="12297" width="7.42578125" style="1" customWidth="1"/>
    <col min="12298" max="12299" width="9.140625" style="1"/>
    <col min="12300" max="12300" width="11.140625" style="1" customWidth="1"/>
    <col min="12301" max="12544" width="9.140625" style="1"/>
    <col min="12545" max="12545" width="6.42578125" style="1" customWidth="1"/>
    <col min="12546" max="12546" width="11" style="1" customWidth="1"/>
    <col min="12547" max="12547" width="21.7109375" style="1" customWidth="1"/>
    <col min="12548" max="12548" width="11.140625" style="1" customWidth="1"/>
    <col min="12549" max="12551" width="9.140625" style="1"/>
    <col min="12552" max="12552" width="10.85546875" style="1" customWidth="1"/>
    <col min="12553" max="12553" width="7.42578125" style="1" customWidth="1"/>
    <col min="12554" max="12555" width="9.140625" style="1"/>
    <col min="12556" max="12556" width="11.140625" style="1" customWidth="1"/>
    <col min="12557" max="12800" width="9.140625" style="1"/>
    <col min="12801" max="12801" width="6.42578125" style="1" customWidth="1"/>
    <col min="12802" max="12802" width="11" style="1" customWidth="1"/>
    <col min="12803" max="12803" width="21.7109375" style="1" customWidth="1"/>
    <col min="12804" max="12804" width="11.140625" style="1" customWidth="1"/>
    <col min="12805" max="12807" width="9.140625" style="1"/>
    <col min="12808" max="12808" width="10.85546875" style="1" customWidth="1"/>
    <col min="12809" max="12809" width="7.42578125" style="1" customWidth="1"/>
    <col min="12810" max="12811" width="9.140625" style="1"/>
    <col min="12812" max="12812" width="11.140625" style="1" customWidth="1"/>
    <col min="12813" max="13056" width="9.140625" style="1"/>
    <col min="13057" max="13057" width="6.42578125" style="1" customWidth="1"/>
    <col min="13058" max="13058" width="11" style="1" customWidth="1"/>
    <col min="13059" max="13059" width="21.7109375" style="1" customWidth="1"/>
    <col min="13060" max="13060" width="11.140625" style="1" customWidth="1"/>
    <col min="13061" max="13063" width="9.140625" style="1"/>
    <col min="13064" max="13064" width="10.85546875" style="1" customWidth="1"/>
    <col min="13065" max="13065" width="7.42578125" style="1" customWidth="1"/>
    <col min="13066" max="13067" width="9.140625" style="1"/>
    <col min="13068" max="13068" width="11.140625" style="1" customWidth="1"/>
    <col min="13069" max="13312" width="9.140625" style="1"/>
    <col min="13313" max="13313" width="6.42578125" style="1" customWidth="1"/>
    <col min="13314" max="13314" width="11" style="1" customWidth="1"/>
    <col min="13315" max="13315" width="21.7109375" style="1" customWidth="1"/>
    <col min="13316" max="13316" width="11.140625" style="1" customWidth="1"/>
    <col min="13317" max="13319" width="9.140625" style="1"/>
    <col min="13320" max="13320" width="10.85546875" style="1" customWidth="1"/>
    <col min="13321" max="13321" width="7.42578125" style="1" customWidth="1"/>
    <col min="13322" max="13323" width="9.140625" style="1"/>
    <col min="13324" max="13324" width="11.140625" style="1" customWidth="1"/>
    <col min="13325" max="13568" width="9.140625" style="1"/>
    <col min="13569" max="13569" width="6.42578125" style="1" customWidth="1"/>
    <col min="13570" max="13570" width="11" style="1" customWidth="1"/>
    <col min="13571" max="13571" width="21.7109375" style="1" customWidth="1"/>
    <col min="13572" max="13572" width="11.140625" style="1" customWidth="1"/>
    <col min="13573" max="13575" width="9.140625" style="1"/>
    <col min="13576" max="13576" width="10.85546875" style="1" customWidth="1"/>
    <col min="13577" max="13577" width="7.42578125" style="1" customWidth="1"/>
    <col min="13578" max="13579" width="9.140625" style="1"/>
    <col min="13580" max="13580" width="11.140625" style="1" customWidth="1"/>
    <col min="13581" max="13824" width="9.140625" style="1"/>
    <col min="13825" max="13825" width="6.42578125" style="1" customWidth="1"/>
    <col min="13826" max="13826" width="11" style="1" customWidth="1"/>
    <col min="13827" max="13827" width="21.7109375" style="1" customWidth="1"/>
    <col min="13828" max="13828" width="11.140625" style="1" customWidth="1"/>
    <col min="13829" max="13831" width="9.140625" style="1"/>
    <col min="13832" max="13832" width="10.85546875" style="1" customWidth="1"/>
    <col min="13833" max="13833" width="7.42578125" style="1" customWidth="1"/>
    <col min="13834" max="13835" width="9.140625" style="1"/>
    <col min="13836" max="13836" width="11.140625" style="1" customWidth="1"/>
    <col min="13837" max="14080" width="9.140625" style="1"/>
    <col min="14081" max="14081" width="6.42578125" style="1" customWidth="1"/>
    <col min="14082" max="14082" width="11" style="1" customWidth="1"/>
    <col min="14083" max="14083" width="21.7109375" style="1" customWidth="1"/>
    <col min="14084" max="14084" width="11.140625" style="1" customWidth="1"/>
    <col min="14085" max="14087" width="9.140625" style="1"/>
    <col min="14088" max="14088" width="10.85546875" style="1" customWidth="1"/>
    <col min="14089" max="14089" width="7.42578125" style="1" customWidth="1"/>
    <col min="14090" max="14091" width="9.140625" style="1"/>
    <col min="14092" max="14092" width="11.140625" style="1" customWidth="1"/>
    <col min="14093" max="14336" width="9.140625" style="1"/>
    <col min="14337" max="14337" width="6.42578125" style="1" customWidth="1"/>
    <col min="14338" max="14338" width="11" style="1" customWidth="1"/>
    <col min="14339" max="14339" width="21.7109375" style="1" customWidth="1"/>
    <col min="14340" max="14340" width="11.140625" style="1" customWidth="1"/>
    <col min="14341" max="14343" width="9.140625" style="1"/>
    <col min="14344" max="14344" width="10.85546875" style="1" customWidth="1"/>
    <col min="14345" max="14345" width="7.42578125" style="1" customWidth="1"/>
    <col min="14346" max="14347" width="9.140625" style="1"/>
    <col min="14348" max="14348" width="11.140625" style="1" customWidth="1"/>
    <col min="14349" max="14592" width="9.140625" style="1"/>
    <col min="14593" max="14593" width="6.42578125" style="1" customWidth="1"/>
    <col min="14594" max="14594" width="11" style="1" customWidth="1"/>
    <col min="14595" max="14595" width="21.7109375" style="1" customWidth="1"/>
    <col min="14596" max="14596" width="11.140625" style="1" customWidth="1"/>
    <col min="14597" max="14599" width="9.140625" style="1"/>
    <col min="14600" max="14600" width="10.85546875" style="1" customWidth="1"/>
    <col min="14601" max="14601" width="7.42578125" style="1" customWidth="1"/>
    <col min="14602" max="14603" width="9.140625" style="1"/>
    <col min="14604" max="14604" width="11.140625" style="1" customWidth="1"/>
    <col min="14605" max="14848" width="9.140625" style="1"/>
    <col min="14849" max="14849" width="6.42578125" style="1" customWidth="1"/>
    <col min="14850" max="14850" width="11" style="1" customWidth="1"/>
    <col min="14851" max="14851" width="21.7109375" style="1" customWidth="1"/>
    <col min="14852" max="14852" width="11.140625" style="1" customWidth="1"/>
    <col min="14853" max="14855" width="9.140625" style="1"/>
    <col min="14856" max="14856" width="10.85546875" style="1" customWidth="1"/>
    <col min="14857" max="14857" width="7.42578125" style="1" customWidth="1"/>
    <col min="14858" max="14859" width="9.140625" style="1"/>
    <col min="14860" max="14860" width="11.140625" style="1" customWidth="1"/>
    <col min="14861" max="15104" width="9.140625" style="1"/>
    <col min="15105" max="15105" width="6.42578125" style="1" customWidth="1"/>
    <col min="15106" max="15106" width="11" style="1" customWidth="1"/>
    <col min="15107" max="15107" width="21.7109375" style="1" customWidth="1"/>
    <col min="15108" max="15108" width="11.140625" style="1" customWidth="1"/>
    <col min="15109" max="15111" width="9.140625" style="1"/>
    <col min="15112" max="15112" width="10.85546875" style="1" customWidth="1"/>
    <col min="15113" max="15113" width="7.42578125" style="1" customWidth="1"/>
    <col min="15114" max="15115" width="9.140625" style="1"/>
    <col min="15116" max="15116" width="11.140625" style="1" customWidth="1"/>
    <col min="15117" max="15360" width="9.140625" style="1"/>
    <col min="15361" max="15361" width="6.42578125" style="1" customWidth="1"/>
    <col min="15362" max="15362" width="11" style="1" customWidth="1"/>
    <col min="15363" max="15363" width="21.7109375" style="1" customWidth="1"/>
    <col min="15364" max="15364" width="11.140625" style="1" customWidth="1"/>
    <col min="15365" max="15367" width="9.140625" style="1"/>
    <col min="15368" max="15368" width="10.85546875" style="1" customWidth="1"/>
    <col min="15369" max="15369" width="7.42578125" style="1" customWidth="1"/>
    <col min="15370" max="15371" width="9.140625" style="1"/>
    <col min="15372" max="15372" width="11.140625" style="1" customWidth="1"/>
    <col min="15373" max="15616" width="9.140625" style="1"/>
    <col min="15617" max="15617" width="6.42578125" style="1" customWidth="1"/>
    <col min="15618" max="15618" width="11" style="1" customWidth="1"/>
    <col min="15619" max="15619" width="21.7109375" style="1" customWidth="1"/>
    <col min="15620" max="15620" width="11.140625" style="1" customWidth="1"/>
    <col min="15621" max="15623" width="9.140625" style="1"/>
    <col min="15624" max="15624" width="10.85546875" style="1" customWidth="1"/>
    <col min="15625" max="15625" width="7.42578125" style="1" customWidth="1"/>
    <col min="15626" max="15627" width="9.140625" style="1"/>
    <col min="15628" max="15628" width="11.140625" style="1" customWidth="1"/>
    <col min="15629" max="15872" width="9.140625" style="1"/>
    <col min="15873" max="15873" width="6.42578125" style="1" customWidth="1"/>
    <col min="15874" max="15874" width="11" style="1" customWidth="1"/>
    <col min="15875" max="15875" width="21.7109375" style="1" customWidth="1"/>
    <col min="15876" max="15876" width="11.140625" style="1" customWidth="1"/>
    <col min="15877" max="15879" width="9.140625" style="1"/>
    <col min="15880" max="15880" width="10.85546875" style="1" customWidth="1"/>
    <col min="15881" max="15881" width="7.42578125" style="1" customWidth="1"/>
    <col min="15882" max="15883" width="9.140625" style="1"/>
    <col min="15884" max="15884" width="11.140625" style="1" customWidth="1"/>
    <col min="15885" max="16128" width="9.140625" style="1"/>
    <col min="16129" max="16129" width="6.42578125" style="1" customWidth="1"/>
    <col min="16130" max="16130" width="11" style="1" customWidth="1"/>
    <col min="16131" max="16131" width="21.7109375" style="1" customWidth="1"/>
    <col min="16132" max="16132" width="11.140625" style="1" customWidth="1"/>
    <col min="16133" max="16135" width="9.140625" style="1"/>
    <col min="16136" max="16136" width="10.85546875" style="1" customWidth="1"/>
    <col min="16137" max="16137" width="7.42578125" style="1" customWidth="1"/>
    <col min="16138" max="16139" width="9.140625" style="1"/>
    <col min="16140" max="16140" width="11.140625" style="1" customWidth="1"/>
    <col min="16141" max="16384" width="9.140625" style="1"/>
  </cols>
  <sheetData>
    <row r="1" spans="1:17" s="5" customFormat="1" ht="18.75" customHeight="1" x14ac:dyDescent="0.2">
      <c r="A1" s="63" t="s">
        <v>90</v>
      </c>
      <c r="B1" s="63"/>
      <c r="C1" s="63"/>
      <c r="D1" s="63"/>
      <c r="E1" s="63"/>
      <c r="F1" s="63"/>
      <c r="G1" s="63"/>
      <c r="H1" s="63"/>
      <c r="I1" s="63"/>
      <c r="K1" s="5" t="str">
        <f>'PAKIET 1'!$K$1</f>
        <v>18/2021/TP</v>
      </c>
      <c r="L1" s="5" t="s">
        <v>91</v>
      </c>
    </row>
    <row r="2" spans="1:17" ht="20.25" customHeight="1" x14ac:dyDescent="0.2">
      <c r="A2" s="67" t="s">
        <v>150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7" ht="38.25" x14ac:dyDescent="0.2">
      <c r="A3" s="41" t="s">
        <v>0</v>
      </c>
      <c r="B3" s="41" t="s">
        <v>1</v>
      </c>
      <c r="C3" s="41" t="s">
        <v>2</v>
      </c>
      <c r="D3" s="41" t="s">
        <v>3</v>
      </c>
      <c r="E3" s="41" t="s">
        <v>127</v>
      </c>
      <c r="F3" s="41" t="s">
        <v>4</v>
      </c>
      <c r="G3" s="41" t="s">
        <v>5</v>
      </c>
      <c r="H3" s="41" t="s">
        <v>6</v>
      </c>
      <c r="I3" s="41" t="s">
        <v>92</v>
      </c>
      <c r="J3" s="41" t="s">
        <v>7</v>
      </c>
      <c r="K3" s="41" t="s">
        <v>8</v>
      </c>
      <c r="L3" s="50" t="s">
        <v>33</v>
      </c>
    </row>
    <row r="4" spans="1:17" ht="89.25" x14ac:dyDescent="0.2">
      <c r="A4" s="13">
        <v>1</v>
      </c>
      <c r="B4" s="10" t="s">
        <v>43</v>
      </c>
      <c r="C4" s="11" t="s">
        <v>155</v>
      </c>
      <c r="D4" s="12"/>
      <c r="E4" s="10" t="s">
        <v>128</v>
      </c>
      <c r="F4" s="13">
        <v>60</v>
      </c>
      <c r="G4" s="19"/>
      <c r="H4" s="51">
        <f>F4*G4</f>
        <v>0</v>
      </c>
      <c r="I4" s="14"/>
      <c r="J4" s="51">
        <f>H4*I4</f>
        <v>0</v>
      </c>
      <c r="K4" s="51">
        <f>L4/F4</f>
        <v>0</v>
      </c>
      <c r="L4" s="51">
        <f>H4+J4</f>
        <v>0</v>
      </c>
    </row>
    <row r="5" spans="1:17" ht="51" x14ac:dyDescent="0.2">
      <c r="A5" s="13">
        <v>2</v>
      </c>
      <c r="B5" s="10" t="s">
        <v>43</v>
      </c>
      <c r="C5" s="15" t="s">
        <v>152</v>
      </c>
      <c r="D5" s="12"/>
      <c r="E5" s="10" t="s">
        <v>128</v>
      </c>
      <c r="F5" s="13">
        <v>60</v>
      </c>
      <c r="G5" s="19"/>
      <c r="H5" s="51">
        <f>F5*G5</f>
        <v>0</v>
      </c>
      <c r="I5" s="14"/>
      <c r="J5" s="51">
        <f t="shared" ref="J5:J7" si="0">H5*I5</f>
        <v>0</v>
      </c>
      <c r="K5" s="51">
        <f t="shared" ref="K5:K7" si="1">L5/F5</f>
        <v>0</v>
      </c>
      <c r="L5" s="51">
        <f t="shared" ref="L5:L7" si="2">H5+J5</f>
        <v>0</v>
      </c>
    </row>
    <row r="6" spans="1:17" ht="89.25" x14ac:dyDescent="0.2">
      <c r="A6" s="13">
        <v>3</v>
      </c>
      <c r="B6" s="10" t="s">
        <v>43</v>
      </c>
      <c r="C6" s="15" t="s">
        <v>153</v>
      </c>
      <c r="D6" s="12"/>
      <c r="E6" s="10" t="s">
        <v>128</v>
      </c>
      <c r="F6" s="13">
        <v>30</v>
      </c>
      <c r="G6" s="19"/>
      <c r="H6" s="51">
        <f>F6*G6</f>
        <v>0</v>
      </c>
      <c r="I6" s="14"/>
      <c r="J6" s="51">
        <f t="shared" si="0"/>
        <v>0</v>
      </c>
      <c r="K6" s="51">
        <f t="shared" si="1"/>
        <v>0</v>
      </c>
      <c r="L6" s="51">
        <f t="shared" si="2"/>
        <v>0</v>
      </c>
    </row>
    <row r="7" spans="1:17" ht="63.75" x14ac:dyDescent="0.2">
      <c r="A7" s="13">
        <v>4</v>
      </c>
      <c r="B7" s="10" t="s">
        <v>43</v>
      </c>
      <c r="C7" s="15" t="s">
        <v>154</v>
      </c>
      <c r="D7" s="12"/>
      <c r="E7" s="10" t="s">
        <v>128</v>
      </c>
      <c r="F7" s="13">
        <v>5</v>
      </c>
      <c r="G7" s="19"/>
      <c r="H7" s="51">
        <f>F7*G7</f>
        <v>0</v>
      </c>
      <c r="I7" s="14"/>
      <c r="J7" s="51">
        <f t="shared" si="0"/>
        <v>0</v>
      </c>
      <c r="K7" s="51">
        <f t="shared" si="1"/>
        <v>0</v>
      </c>
      <c r="L7" s="51">
        <f t="shared" si="2"/>
        <v>0</v>
      </c>
    </row>
    <row r="8" spans="1:17" s="2" customFormat="1" ht="26.1" customHeight="1" x14ac:dyDescent="0.2">
      <c r="A8" s="55" t="s">
        <v>31</v>
      </c>
      <c r="B8" s="55"/>
      <c r="C8" s="55"/>
      <c r="D8" s="55"/>
      <c r="E8" s="55"/>
      <c r="F8" s="55"/>
      <c r="G8" s="55"/>
      <c r="H8" s="52">
        <f>SUM(H4:H7)</f>
        <v>0</v>
      </c>
      <c r="I8" s="22"/>
      <c r="J8" s="52">
        <f>SUM(J4:J7)</f>
        <v>0</v>
      </c>
      <c r="K8" s="52"/>
      <c r="L8" s="52">
        <f>SUM(L4:L7)</f>
        <v>0</v>
      </c>
      <c r="Q8" s="2" t="s">
        <v>30</v>
      </c>
    </row>
    <row r="10" spans="1:17" x14ac:dyDescent="0.2">
      <c r="A10" s="53" t="s">
        <v>143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7" x14ac:dyDescent="0.2">
      <c r="A11" s="60" t="s">
        <v>151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</sheetData>
  <mergeCells count="5">
    <mergeCell ref="A2:L2"/>
    <mergeCell ref="A8:G8"/>
    <mergeCell ref="A10:L10"/>
    <mergeCell ref="A11:L11"/>
    <mergeCell ref="A1:I1"/>
  </mergeCells>
  <pageMargins left="0.3125" right="0.25" top="0.32291666666666669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zoomScaleNormal="100" workbookViewId="0">
      <selection activeCell="D24" sqref="D24"/>
    </sheetView>
  </sheetViews>
  <sheetFormatPr defaultColWidth="11.5703125" defaultRowHeight="12.75" x14ac:dyDescent="0.2"/>
  <cols>
    <col min="1" max="1" width="3.42578125" style="1" customWidth="1"/>
    <col min="2" max="2" width="10.7109375" style="1" customWidth="1"/>
    <col min="3" max="3" width="49.7109375" style="1" customWidth="1"/>
    <col min="4" max="4" width="16.42578125" style="1" customWidth="1"/>
    <col min="5" max="5" width="4.28515625" style="1" customWidth="1"/>
    <col min="6" max="6" width="5" style="1" customWidth="1"/>
    <col min="7" max="7" width="10.42578125" style="1" customWidth="1"/>
    <col min="8" max="8" width="8.7109375" style="1" customWidth="1"/>
    <col min="9" max="9" width="5.140625" style="1" customWidth="1"/>
    <col min="10" max="10" width="8.28515625" style="1" customWidth="1"/>
    <col min="11" max="11" width="10.85546875" style="1" customWidth="1"/>
    <col min="12" max="12" width="9.5703125" style="1" customWidth="1"/>
    <col min="13" max="16384" width="11.5703125" style="1"/>
  </cols>
  <sheetData>
    <row r="1" spans="1:12" ht="18.75" customHeight="1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5" t="str">
        <f>'PAKIET 1'!$K$1</f>
        <v>18/2021/TP</v>
      </c>
      <c r="L1" s="1" t="s">
        <v>91</v>
      </c>
    </row>
    <row r="2" spans="1:12" ht="15" customHeight="1" x14ac:dyDescent="0.2">
      <c r="A2" s="57" t="s">
        <v>64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2" ht="38.25" x14ac:dyDescent="0.2">
      <c r="A4" s="13">
        <v>1</v>
      </c>
      <c r="B4" s="10" t="s">
        <v>34</v>
      </c>
      <c r="C4" s="15" t="s">
        <v>104</v>
      </c>
      <c r="D4" s="12"/>
      <c r="E4" s="10" t="s">
        <v>39</v>
      </c>
      <c r="F4" s="13">
        <v>250</v>
      </c>
      <c r="G4" s="19"/>
      <c r="H4" s="23">
        <f>F4*G4</f>
        <v>0</v>
      </c>
      <c r="I4" s="14"/>
      <c r="J4" s="23">
        <f>H4*I4</f>
        <v>0</v>
      </c>
      <c r="K4" s="23">
        <f>L4/F4</f>
        <v>0</v>
      </c>
      <c r="L4" s="23">
        <f>H4+J4</f>
        <v>0</v>
      </c>
    </row>
    <row r="5" spans="1:12" ht="38.25" x14ac:dyDescent="0.2">
      <c r="A5" s="13">
        <v>2</v>
      </c>
      <c r="B5" s="10" t="s">
        <v>34</v>
      </c>
      <c r="C5" s="15" t="s">
        <v>79</v>
      </c>
      <c r="D5" s="12"/>
      <c r="E5" s="10" t="s">
        <v>40</v>
      </c>
      <c r="F5" s="13">
        <v>1</v>
      </c>
      <c r="G5" s="19"/>
      <c r="H5" s="23">
        <f t="shared" ref="H5:H7" si="0">F5*G5</f>
        <v>0</v>
      </c>
      <c r="I5" s="14"/>
      <c r="J5" s="23">
        <f t="shared" ref="J5:J7" si="1">H5*I5</f>
        <v>0</v>
      </c>
      <c r="K5" s="23">
        <f t="shared" ref="K5:K7" si="2">L5/F5</f>
        <v>0</v>
      </c>
      <c r="L5" s="23">
        <f t="shared" ref="L5:L7" si="3">H5+J5</f>
        <v>0</v>
      </c>
    </row>
    <row r="6" spans="1:12" ht="38.25" x14ac:dyDescent="0.2">
      <c r="A6" s="13">
        <v>3</v>
      </c>
      <c r="B6" s="10" t="s">
        <v>34</v>
      </c>
      <c r="C6" s="15" t="s">
        <v>41</v>
      </c>
      <c r="D6" s="12"/>
      <c r="E6" s="10" t="s">
        <v>40</v>
      </c>
      <c r="F6" s="13">
        <v>2</v>
      </c>
      <c r="G6" s="19"/>
      <c r="H6" s="23">
        <f t="shared" si="0"/>
        <v>0</v>
      </c>
      <c r="I6" s="14"/>
      <c r="J6" s="23">
        <f t="shared" si="1"/>
        <v>0</v>
      </c>
      <c r="K6" s="23">
        <f t="shared" si="2"/>
        <v>0</v>
      </c>
      <c r="L6" s="23">
        <f t="shared" si="3"/>
        <v>0</v>
      </c>
    </row>
    <row r="7" spans="1:12" ht="38.25" x14ac:dyDescent="0.2">
      <c r="A7" s="13">
        <v>4</v>
      </c>
      <c r="B7" s="10" t="s">
        <v>34</v>
      </c>
      <c r="C7" s="15" t="s">
        <v>66</v>
      </c>
      <c r="D7" s="12"/>
      <c r="E7" s="10" t="s">
        <v>40</v>
      </c>
      <c r="F7" s="13">
        <v>1</v>
      </c>
      <c r="G7" s="19"/>
      <c r="H7" s="23">
        <f t="shared" si="0"/>
        <v>0</v>
      </c>
      <c r="I7" s="14"/>
      <c r="J7" s="23">
        <f t="shared" si="1"/>
        <v>0</v>
      </c>
      <c r="K7" s="23">
        <f t="shared" si="2"/>
        <v>0</v>
      </c>
      <c r="L7" s="23">
        <f t="shared" si="3"/>
        <v>0</v>
      </c>
    </row>
    <row r="8" spans="1:12" s="2" customFormat="1" ht="24" customHeight="1" x14ac:dyDescent="0.2">
      <c r="A8" s="55" t="s">
        <v>31</v>
      </c>
      <c r="B8" s="55"/>
      <c r="C8" s="55"/>
      <c r="D8" s="55"/>
      <c r="E8" s="55"/>
      <c r="F8" s="55"/>
      <c r="G8" s="55"/>
      <c r="H8" s="20">
        <f>SUM(H4:H7)</f>
        <v>0</v>
      </c>
      <c r="I8" s="22"/>
      <c r="J8" s="20">
        <f>SUM(J4:J7)</f>
        <v>0</v>
      </c>
      <c r="K8" s="20"/>
      <c r="L8" s="20">
        <f>SUM(L4:L7)</f>
        <v>0</v>
      </c>
    </row>
    <row r="9" spans="1:12" ht="15.75" customHeight="1" x14ac:dyDescent="0.2">
      <c r="A9" s="59" t="s">
        <v>32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2" x14ac:dyDescent="0.2">
      <c r="A10" s="60" t="s">
        <v>103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</sheetData>
  <sheetProtection selectLockedCells="1" selectUnlockedCells="1"/>
  <mergeCells count="5">
    <mergeCell ref="A2:L2"/>
    <mergeCell ref="A8:G8"/>
    <mergeCell ref="A1:I1"/>
    <mergeCell ref="A9:L9"/>
    <mergeCell ref="A10:L10"/>
  </mergeCells>
  <pageMargins left="0.36458333333333331" right="0.33333333333333331" top="0.52083333333333337" bottom="1.0249999999999999" header="0.78749999999999998" footer="0.78749999999999998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"/>
  <sheetViews>
    <sheetView zoomScaleNormal="100" workbookViewId="0">
      <selection activeCell="D25" sqref="D25"/>
    </sheetView>
  </sheetViews>
  <sheetFormatPr defaultColWidth="11.5703125" defaultRowHeight="12.75" x14ac:dyDescent="0.2"/>
  <cols>
    <col min="1" max="1" width="3.85546875" style="1" customWidth="1"/>
    <col min="2" max="2" width="8.7109375" style="1" customWidth="1"/>
    <col min="3" max="3" width="51.5703125" style="1" customWidth="1"/>
    <col min="4" max="4" width="11.5703125" style="1"/>
    <col min="5" max="5" width="4.5703125" style="1" customWidth="1"/>
    <col min="6" max="6" width="4.85546875" style="1" customWidth="1"/>
    <col min="7" max="7" width="10.7109375" style="1" customWidth="1"/>
    <col min="8" max="8" width="9.5703125" style="1" customWidth="1"/>
    <col min="9" max="9" width="4.7109375" style="1" customWidth="1"/>
    <col min="10" max="10" width="8.28515625" style="1" customWidth="1"/>
    <col min="11" max="11" width="10.85546875" style="1" customWidth="1"/>
    <col min="12" max="12" width="9.5703125" style="1" customWidth="1"/>
    <col min="13" max="16384" width="11.5703125" style="1"/>
  </cols>
  <sheetData>
    <row r="1" spans="1:12" ht="18.75" customHeight="1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5" t="str">
        <f>'PAKIET 1'!$K$1</f>
        <v>18/2021/TP</v>
      </c>
      <c r="L1" s="1" t="s">
        <v>91</v>
      </c>
    </row>
    <row r="2" spans="1:12" ht="19.5" customHeight="1" x14ac:dyDescent="0.2">
      <c r="A2" s="57" t="s">
        <v>156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5.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42</v>
      </c>
      <c r="K3" s="7" t="s">
        <v>8</v>
      </c>
      <c r="L3" s="9" t="s">
        <v>33</v>
      </c>
    </row>
    <row r="4" spans="1:12" ht="114.75" x14ac:dyDescent="0.2">
      <c r="A4" s="13">
        <v>1</v>
      </c>
      <c r="B4" s="10" t="s">
        <v>43</v>
      </c>
      <c r="C4" s="11" t="s">
        <v>105</v>
      </c>
      <c r="D4" s="12"/>
      <c r="E4" s="10" t="s">
        <v>128</v>
      </c>
      <c r="F4" s="13">
        <v>6</v>
      </c>
      <c r="G4" s="19"/>
      <c r="H4" s="23">
        <f>F4*G4</f>
        <v>0</v>
      </c>
      <c r="I4" s="14"/>
      <c r="J4" s="23">
        <f>H4*I4</f>
        <v>0</v>
      </c>
      <c r="K4" s="23">
        <f>L4/F4</f>
        <v>0</v>
      </c>
      <c r="L4" s="23">
        <f>H4+J4</f>
        <v>0</v>
      </c>
    </row>
    <row r="5" spans="1:12" s="2" customFormat="1" ht="27" customHeight="1" x14ac:dyDescent="0.2">
      <c r="A5" s="55" t="s">
        <v>31</v>
      </c>
      <c r="B5" s="55"/>
      <c r="C5" s="55"/>
      <c r="D5" s="55"/>
      <c r="E5" s="55"/>
      <c r="F5" s="55"/>
      <c r="G5" s="55"/>
      <c r="H5" s="20">
        <f>SUM(H4:H4)</f>
        <v>0</v>
      </c>
      <c r="I5" s="22"/>
      <c r="J5" s="20">
        <f>SUM(J4:J4)</f>
        <v>0</v>
      </c>
      <c r="K5" s="20"/>
      <c r="L5" s="20">
        <f>SUM(L4:L4)</f>
        <v>0</v>
      </c>
    </row>
  </sheetData>
  <sheetProtection selectLockedCells="1" selectUnlockedCells="1"/>
  <mergeCells count="3">
    <mergeCell ref="A2:L2"/>
    <mergeCell ref="A5:G5"/>
    <mergeCell ref="A1:I1"/>
  </mergeCells>
  <pageMargins left="0.52083333333333337" right="0.44791666666666669" top="0.40625" bottom="1.0249999999999999" header="0.78749999999999998" footer="0.78749999999999998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"/>
  <sheetViews>
    <sheetView zoomScaleNormal="100" workbookViewId="0">
      <selection activeCell="C4" sqref="C4"/>
    </sheetView>
  </sheetViews>
  <sheetFormatPr defaultColWidth="11.5703125" defaultRowHeight="12.75" x14ac:dyDescent="0.2"/>
  <cols>
    <col min="1" max="1" width="3.42578125" style="1" customWidth="1"/>
    <col min="2" max="2" width="9.5703125" style="1" customWidth="1"/>
    <col min="3" max="3" width="52.42578125" style="1" customWidth="1"/>
    <col min="4" max="4" width="11.5703125" style="1"/>
    <col min="5" max="5" width="4.42578125" style="1" customWidth="1"/>
    <col min="6" max="6" width="5" style="1" customWidth="1"/>
    <col min="7" max="7" width="10.7109375" style="1" customWidth="1"/>
    <col min="8" max="8" width="8.5703125" style="1" customWidth="1"/>
    <col min="9" max="9" width="4.140625" style="1" customWidth="1"/>
    <col min="10" max="10" width="9.42578125" style="1" customWidth="1"/>
    <col min="11" max="11" width="10" style="1" customWidth="1"/>
    <col min="12" max="12" width="9.28515625" style="1" customWidth="1"/>
    <col min="13" max="16384" width="11.5703125" style="1"/>
  </cols>
  <sheetData>
    <row r="1" spans="1:12" ht="18.75" customHeight="1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5" t="str">
        <f>'PAKIET 1'!$K$1</f>
        <v>18/2021/TP</v>
      </c>
      <c r="L1" s="1" t="s">
        <v>91</v>
      </c>
    </row>
    <row r="2" spans="1:12" ht="17.25" customHeight="1" x14ac:dyDescent="0.2">
      <c r="A2" s="57" t="s">
        <v>157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45</v>
      </c>
      <c r="K3" s="7" t="s">
        <v>8</v>
      </c>
      <c r="L3" s="9" t="s">
        <v>33</v>
      </c>
    </row>
    <row r="4" spans="1:12" ht="76.5" x14ac:dyDescent="0.2">
      <c r="A4" s="13">
        <v>1</v>
      </c>
      <c r="B4" s="10" t="s">
        <v>43</v>
      </c>
      <c r="C4" s="11" t="s">
        <v>46</v>
      </c>
      <c r="D4" s="12"/>
      <c r="E4" s="10" t="s">
        <v>128</v>
      </c>
      <c r="F4" s="26">
        <v>80</v>
      </c>
      <c r="G4" s="19"/>
      <c r="H4" s="23">
        <f>F4*G4</f>
        <v>0</v>
      </c>
      <c r="I4" s="14"/>
      <c r="J4" s="23">
        <f>H4*I4</f>
        <v>0</v>
      </c>
      <c r="K4" s="23">
        <f>L4/F4</f>
        <v>0</v>
      </c>
      <c r="L4" s="23">
        <f>H4+J4</f>
        <v>0</v>
      </c>
    </row>
    <row r="5" spans="1:12" s="2" customFormat="1" ht="26.25" customHeight="1" x14ac:dyDescent="0.2">
      <c r="A5" s="55" t="s">
        <v>31</v>
      </c>
      <c r="B5" s="55"/>
      <c r="C5" s="55"/>
      <c r="D5" s="55"/>
      <c r="E5" s="55"/>
      <c r="F5" s="55"/>
      <c r="G5" s="55"/>
      <c r="H5" s="20">
        <f>SUM(H4)</f>
        <v>0</v>
      </c>
      <c r="I5" s="22"/>
      <c r="J5" s="20">
        <f>SUM(J4)</f>
        <v>0</v>
      </c>
      <c r="K5" s="20"/>
      <c r="L5" s="20">
        <f>SUM(L4)</f>
        <v>0</v>
      </c>
    </row>
  </sheetData>
  <sheetProtection selectLockedCells="1" selectUnlockedCells="1"/>
  <mergeCells count="3">
    <mergeCell ref="A2:L2"/>
    <mergeCell ref="A5:G5"/>
    <mergeCell ref="A1:I1"/>
  </mergeCells>
  <pageMargins left="0.34375" right="0.35416666666666669" top="0.48958333333333331" bottom="1.0249999999999999" header="0.78749999999999998" footer="0.78749999999999998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"/>
  <sheetViews>
    <sheetView zoomScaleNormal="100" workbookViewId="0">
      <selection activeCell="C3" sqref="C3"/>
    </sheetView>
  </sheetViews>
  <sheetFormatPr defaultColWidth="11.5703125" defaultRowHeight="12.75" x14ac:dyDescent="0.2"/>
  <cols>
    <col min="1" max="1" width="3.7109375" style="1" customWidth="1"/>
    <col min="2" max="2" width="9.42578125" style="1" customWidth="1"/>
    <col min="3" max="3" width="51.85546875" style="4" customWidth="1"/>
    <col min="4" max="4" width="14.7109375" style="1" customWidth="1"/>
    <col min="5" max="5" width="4.140625" style="1" customWidth="1"/>
    <col min="6" max="6" width="5.140625" style="1" customWidth="1"/>
    <col min="7" max="7" width="10.5703125" style="1" customWidth="1"/>
    <col min="8" max="8" width="10" style="1" customWidth="1"/>
    <col min="9" max="9" width="4.7109375" style="1" customWidth="1"/>
    <col min="10" max="10" width="8.140625" style="1" customWidth="1"/>
    <col min="11" max="11" width="10.5703125" style="1" customWidth="1"/>
    <col min="12" max="12" width="8.85546875" style="1" customWidth="1"/>
    <col min="13" max="16384" width="11.5703125" style="1"/>
  </cols>
  <sheetData>
    <row r="1" spans="1:12" ht="18.75" customHeight="1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5" t="str">
        <f>'PAKIET 1'!$K$1</f>
        <v>18/2021/TP</v>
      </c>
      <c r="L1" s="1" t="s">
        <v>91</v>
      </c>
    </row>
    <row r="2" spans="1:12" ht="17.25" customHeight="1" x14ac:dyDescent="0.2">
      <c r="A2" s="57" t="s">
        <v>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2" ht="89.25" x14ac:dyDescent="0.2">
      <c r="A4" s="13">
        <v>1</v>
      </c>
      <c r="B4" s="10" t="s">
        <v>34</v>
      </c>
      <c r="C4" s="11" t="s">
        <v>47</v>
      </c>
      <c r="D4" s="12"/>
      <c r="E4" s="10" t="s">
        <v>39</v>
      </c>
      <c r="F4" s="13">
        <v>96</v>
      </c>
      <c r="G4" s="19"/>
      <c r="H4" s="23">
        <f>F4*G4</f>
        <v>0</v>
      </c>
      <c r="I4" s="14"/>
      <c r="J4" s="23">
        <f>H4*I4</f>
        <v>0</v>
      </c>
      <c r="K4" s="23">
        <f>L4/F4</f>
        <v>0</v>
      </c>
      <c r="L4" s="23">
        <f>H4+J4</f>
        <v>0</v>
      </c>
    </row>
    <row r="5" spans="1:12" ht="127.5" x14ac:dyDescent="0.2">
      <c r="A5" s="13">
        <v>2</v>
      </c>
      <c r="B5" s="10" t="s">
        <v>34</v>
      </c>
      <c r="C5" s="15" t="s">
        <v>48</v>
      </c>
      <c r="D5" s="12"/>
      <c r="E5" s="10" t="s">
        <v>39</v>
      </c>
      <c r="F5" s="13">
        <v>100</v>
      </c>
      <c r="G5" s="19"/>
      <c r="H5" s="23">
        <f t="shared" ref="H5:H7" si="0">F5*G5</f>
        <v>0</v>
      </c>
      <c r="I5" s="14"/>
      <c r="J5" s="23">
        <f>H5*I5</f>
        <v>0</v>
      </c>
      <c r="K5" s="23">
        <f t="shared" ref="K5:K7" si="1">L5/F5</f>
        <v>0</v>
      </c>
      <c r="L5" s="23">
        <f t="shared" ref="L5:L7" si="2">H5+J5</f>
        <v>0</v>
      </c>
    </row>
    <row r="6" spans="1:12" ht="38.25" x14ac:dyDescent="0.2">
      <c r="A6" s="13">
        <v>3</v>
      </c>
      <c r="B6" s="10" t="s">
        <v>34</v>
      </c>
      <c r="C6" s="15" t="s">
        <v>49</v>
      </c>
      <c r="D6" s="12"/>
      <c r="E6" s="10" t="s">
        <v>39</v>
      </c>
      <c r="F6" s="13">
        <v>480</v>
      </c>
      <c r="G6" s="19"/>
      <c r="H6" s="23">
        <f t="shared" si="0"/>
        <v>0</v>
      </c>
      <c r="I6" s="14"/>
      <c r="J6" s="23">
        <f>H6*I6</f>
        <v>0</v>
      </c>
      <c r="K6" s="23">
        <f t="shared" si="1"/>
        <v>0</v>
      </c>
      <c r="L6" s="23">
        <f t="shared" si="2"/>
        <v>0</v>
      </c>
    </row>
    <row r="7" spans="1:12" ht="38.25" x14ac:dyDescent="0.2">
      <c r="A7" s="13">
        <v>4</v>
      </c>
      <c r="B7" s="10" t="s">
        <v>34</v>
      </c>
      <c r="C7" s="15" t="s">
        <v>69</v>
      </c>
      <c r="D7" s="12"/>
      <c r="E7" s="10" t="s">
        <v>39</v>
      </c>
      <c r="F7" s="13">
        <v>2</v>
      </c>
      <c r="G7" s="19"/>
      <c r="H7" s="23">
        <f t="shared" si="0"/>
        <v>0</v>
      </c>
      <c r="I7" s="14"/>
      <c r="J7" s="23">
        <f>H7*I7</f>
        <v>0</v>
      </c>
      <c r="K7" s="23">
        <f t="shared" si="1"/>
        <v>0</v>
      </c>
      <c r="L7" s="23">
        <f t="shared" si="2"/>
        <v>0</v>
      </c>
    </row>
    <row r="8" spans="1:12" s="2" customFormat="1" ht="19.5" customHeight="1" x14ac:dyDescent="0.2">
      <c r="A8" s="55" t="s">
        <v>31</v>
      </c>
      <c r="B8" s="55"/>
      <c r="C8" s="55"/>
      <c r="D8" s="55"/>
      <c r="E8" s="55"/>
      <c r="F8" s="55"/>
      <c r="G8" s="55"/>
      <c r="H8" s="20">
        <f>SUM(H4:H7)</f>
        <v>0</v>
      </c>
      <c r="I8" s="22"/>
      <c r="J8" s="20">
        <f>SUM(J4:J7)</f>
        <v>0</v>
      </c>
      <c r="K8" s="20"/>
      <c r="L8" s="20">
        <f>SUM(L4:L7)</f>
        <v>0</v>
      </c>
    </row>
  </sheetData>
  <sheetProtection selectLockedCells="1" selectUnlockedCells="1"/>
  <mergeCells count="3">
    <mergeCell ref="A2:L2"/>
    <mergeCell ref="A8:G8"/>
    <mergeCell ref="A1:I1"/>
  </mergeCells>
  <pageMargins left="0.38541666666666669" right="0.39583333333333331" top="0.4375" bottom="0.21875" header="0.78749999999999998" footer="0.78749999999999998"/>
  <pageSetup paperSize="9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"/>
  <sheetViews>
    <sheetView zoomScaleNormal="100" workbookViewId="0">
      <selection activeCell="C4" sqref="C4"/>
    </sheetView>
  </sheetViews>
  <sheetFormatPr defaultColWidth="11.5703125" defaultRowHeight="12.75" x14ac:dyDescent="0.2"/>
  <cols>
    <col min="1" max="1" width="3.42578125" style="1" customWidth="1"/>
    <col min="2" max="2" width="9.140625" style="1" customWidth="1"/>
    <col min="3" max="3" width="56.5703125" style="1" customWidth="1"/>
    <col min="4" max="4" width="11.28515625" style="1" customWidth="1"/>
    <col min="5" max="5" width="5.28515625" style="1" customWidth="1"/>
    <col min="6" max="6" width="5" style="1" customWidth="1"/>
    <col min="7" max="7" width="10.85546875" style="1" customWidth="1"/>
    <col min="8" max="8" width="8.42578125" style="1" customWidth="1"/>
    <col min="9" max="9" width="4.85546875" style="1" customWidth="1"/>
    <col min="10" max="10" width="8.42578125" style="1" customWidth="1"/>
    <col min="11" max="11" width="10.5703125" style="1" customWidth="1"/>
    <col min="12" max="12" width="9.28515625" style="1" customWidth="1"/>
    <col min="13" max="16384" width="11.5703125" style="1"/>
  </cols>
  <sheetData>
    <row r="1" spans="1:13" ht="18.75" customHeight="1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5" t="str">
        <f>'PAKIET 1'!$K$1</f>
        <v>18/2021/TP</v>
      </c>
      <c r="L1" s="1" t="s">
        <v>91</v>
      </c>
    </row>
    <row r="2" spans="1:13" ht="16.5" customHeight="1" x14ac:dyDescent="0.2">
      <c r="A2" s="57" t="s">
        <v>106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3" ht="39.6" customHeight="1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3" ht="153" x14ac:dyDescent="0.2">
      <c r="A4" s="13">
        <v>1</v>
      </c>
      <c r="B4" s="10" t="s">
        <v>34</v>
      </c>
      <c r="C4" s="11" t="s">
        <v>129</v>
      </c>
      <c r="D4" s="27"/>
      <c r="E4" s="10" t="s">
        <v>51</v>
      </c>
      <c r="F4" s="13">
        <v>2250</v>
      </c>
      <c r="G4" s="19"/>
      <c r="H4" s="23">
        <f>F4*G4</f>
        <v>0</v>
      </c>
      <c r="I4" s="14"/>
      <c r="J4" s="23">
        <f>H4*I4</f>
        <v>0</v>
      </c>
      <c r="K4" s="23">
        <f>L4/F4</f>
        <v>0</v>
      </c>
      <c r="L4" s="23">
        <f>H4+J4</f>
        <v>0</v>
      </c>
    </row>
    <row r="5" spans="1:13" s="2" customFormat="1" ht="23.25" customHeight="1" x14ac:dyDescent="0.2">
      <c r="A5" s="55" t="s">
        <v>31</v>
      </c>
      <c r="B5" s="55"/>
      <c r="C5" s="55"/>
      <c r="D5" s="55"/>
      <c r="E5" s="55"/>
      <c r="F5" s="55"/>
      <c r="G5" s="55"/>
      <c r="H5" s="20">
        <f>SUM(H4:H4)</f>
        <v>0</v>
      </c>
      <c r="I5" s="22"/>
      <c r="J5" s="20">
        <f>SUM(J4:J4)</f>
        <v>0</v>
      </c>
      <c r="K5" s="20"/>
      <c r="L5" s="20">
        <f>SUM(L4:L4)</f>
        <v>0</v>
      </c>
      <c r="M5" s="28"/>
    </row>
    <row r="6" spans="1:13" ht="31.5" customHeight="1" x14ac:dyDescent="0.2">
      <c r="A6" s="61" t="s">
        <v>107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3" ht="21" customHeight="1" x14ac:dyDescent="0.2"/>
  </sheetData>
  <sheetProtection selectLockedCells="1" selectUnlockedCells="1"/>
  <mergeCells count="4">
    <mergeCell ref="A2:L2"/>
    <mergeCell ref="A5:G5"/>
    <mergeCell ref="A6:L6"/>
    <mergeCell ref="A1:I1"/>
  </mergeCells>
  <pageMargins left="0.32291666666666669" right="0.33333333333333331" top="0.38541666666666669" bottom="1.0249999999999999" header="0.78749999999999998" footer="0.78749999999999998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zoomScaleNormal="100" workbookViewId="0">
      <selection activeCell="A2" sqref="A2:L2"/>
    </sheetView>
  </sheetViews>
  <sheetFormatPr defaultColWidth="11.5703125" defaultRowHeight="12.75" x14ac:dyDescent="0.2"/>
  <cols>
    <col min="1" max="1" width="3.5703125" style="24" customWidth="1"/>
    <col min="2" max="2" width="6.5703125" style="24" customWidth="1"/>
    <col min="3" max="3" width="58.42578125" style="24" customWidth="1"/>
    <col min="4" max="4" width="11.7109375" style="24" customWidth="1"/>
    <col min="5" max="5" width="4.42578125" style="24" customWidth="1"/>
    <col min="6" max="6" width="5.140625" style="24" customWidth="1"/>
    <col min="7" max="7" width="10.5703125" style="24" customWidth="1"/>
    <col min="8" max="8" width="9.7109375" style="24" customWidth="1"/>
    <col min="9" max="9" width="4.7109375" style="24" customWidth="1"/>
    <col min="10" max="10" width="8.28515625" style="24" customWidth="1"/>
    <col min="11" max="11" width="10.5703125" style="24" customWidth="1"/>
    <col min="12" max="12" width="9.7109375" style="24" customWidth="1"/>
    <col min="13" max="16384" width="11.5703125" style="24"/>
  </cols>
  <sheetData>
    <row r="1" spans="1:14" s="1" customFormat="1" ht="18.75" customHeight="1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5" t="str">
        <f>'PAKIET 1'!$K$1</f>
        <v>18/2021/TP</v>
      </c>
      <c r="L1" s="1" t="s">
        <v>91</v>
      </c>
    </row>
    <row r="2" spans="1:14" ht="18.75" customHeight="1" x14ac:dyDescent="0.2">
      <c r="A2" s="57" t="s">
        <v>158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4" ht="63.75" x14ac:dyDescent="0.2">
      <c r="A4" s="13">
        <v>1</v>
      </c>
      <c r="B4" s="10" t="s">
        <v>43</v>
      </c>
      <c r="C4" s="15" t="s">
        <v>110</v>
      </c>
      <c r="D4" s="27"/>
      <c r="E4" s="10" t="s">
        <v>128</v>
      </c>
      <c r="F4" s="13">
        <v>700</v>
      </c>
      <c r="G4" s="19"/>
      <c r="H4" s="23">
        <f t="shared" ref="H4:H12" si="0">F4*G4</f>
        <v>0</v>
      </c>
      <c r="I4" s="14"/>
      <c r="J4" s="23">
        <f t="shared" ref="J4" si="1">H4*I4</f>
        <v>0</v>
      </c>
      <c r="K4" s="23">
        <f>L4/F4</f>
        <v>0</v>
      </c>
      <c r="L4" s="23">
        <f>H4+J4</f>
        <v>0</v>
      </c>
    </row>
    <row r="5" spans="1:14" ht="38.25" x14ac:dyDescent="0.2">
      <c r="A5" s="13">
        <v>2</v>
      </c>
      <c r="B5" s="10"/>
      <c r="C5" s="15" t="s">
        <v>111</v>
      </c>
      <c r="D5" s="12"/>
      <c r="E5" s="10" t="s">
        <v>52</v>
      </c>
      <c r="F5" s="13">
        <v>138</v>
      </c>
      <c r="G5" s="19"/>
      <c r="H5" s="23">
        <f t="shared" si="0"/>
        <v>0</v>
      </c>
      <c r="I5" s="14"/>
      <c r="J5" s="23">
        <f t="shared" ref="J5:J12" si="2">H5*I5</f>
        <v>0</v>
      </c>
      <c r="K5" s="23">
        <f t="shared" ref="K5:K12" si="3">L5/F5</f>
        <v>0</v>
      </c>
      <c r="L5" s="23">
        <f t="shared" ref="L5:L12" si="4">H5+J5</f>
        <v>0</v>
      </c>
    </row>
    <row r="6" spans="1:14" ht="38.25" x14ac:dyDescent="0.2">
      <c r="A6" s="13">
        <v>3</v>
      </c>
      <c r="B6" s="10"/>
      <c r="C6" s="15" t="s">
        <v>68</v>
      </c>
      <c r="D6" s="27"/>
      <c r="E6" s="10" t="s">
        <v>128</v>
      </c>
      <c r="F6" s="13">
        <v>20</v>
      </c>
      <c r="G6" s="19"/>
      <c r="H6" s="23">
        <f t="shared" si="0"/>
        <v>0</v>
      </c>
      <c r="I6" s="14"/>
      <c r="J6" s="23">
        <f t="shared" si="2"/>
        <v>0</v>
      </c>
      <c r="K6" s="23">
        <f t="shared" si="3"/>
        <v>0</v>
      </c>
      <c r="L6" s="23">
        <f t="shared" si="4"/>
        <v>0</v>
      </c>
    </row>
    <row r="7" spans="1:14" ht="63.75" x14ac:dyDescent="0.2">
      <c r="A7" s="13">
        <v>4</v>
      </c>
      <c r="B7" s="10" t="s">
        <v>43</v>
      </c>
      <c r="C7" s="15" t="s">
        <v>108</v>
      </c>
      <c r="D7" s="12"/>
      <c r="E7" s="10" t="s">
        <v>128</v>
      </c>
      <c r="F7" s="13">
        <v>30</v>
      </c>
      <c r="G7" s="19"/>
      <c r="H7" s="23">
        <f t="shared" si="0"/>
        <v>0</v>
      </c>
      <c r="I7" s="14"/>
      <c r="J7" s="23">
        <f t="shared" si="2"/>
        <v>0</v>
      </c>
      <c r="K7" s="23">
        <f t="shared" si="3"/>
        <v>0</v>
      </c>
      <c r="L7" s="23">
        <f t="shared" si="4"/>
        <v>0</v>
      </c>
      <c r="N7" s="24" t="s">
        <v>53</v>
      </c>
    </row>
    <row r="8" spans="1:14" ht="38.25" x14ac:dyDescent="0.2">
      <c r="A8" s="13">
        <v>5</v>
      </c>
      <c r="B8" s="10" t="s">
        <v>43</v>
      </c>
      <c r="C8" s="15" t="s">
        <v>112</v>
      </c>
      <c r="D8" s="12"/>
      <c r="E8" s="10" t="s">
        <v>128</v>
      </c>
      <c r="F8" s="13">
        <v>60</v>
      </c>
      <c r="G8" s="19"/>
      <c r="H8" s="23">
        <f t="shared" si="0"/>
        <v>0</v>
      </c>
      <c r="I8" s="14"/>
      <c r="J8" s="23">
        <f t="shared" si="2"/>
        <v>0</v>
      </c>
      <c r="K8" s="23">
        <f t="shared" si="3"/>
        <v>0</v>
      </c>
      <c r="L8" s="23">
        <f t="shared" si="4"/>
        <v>0</v>
      </c>
    </row>
    <row r="9" spans="1:14" ht="63.75" x14ac:dyDescent="0.2">
      <c r="A9" s="13">
        <v>6</v>
      </c>
      <c r="B9" s="10" t="s">
        <v>43</v>
      </c>
      <c r="C9" s="15" t="s">
        <v>113</v>
      </c>
      <c r="D9" s="12"/>
      <c r="E9" s="10" t="s">
        <v>128</v>
      </c>
      <c r="F9" s="13">
        <v>100</v>
      </c>
      <c r="G9" s="19"/>
      <c r="H9" s="23">
        <f t="shared" si="0"/>
        <v>0</v>
      </c>
      <c r="I9" s="14"/>
      <c r="J9" s="23">
        <f t="shared" si="2"/>
        <v>0</v>
      </c>
      <c r="K9" s="23">
        <f t="shared" si="3"/>
        <v>0</v>
      </c>
      <c r="L9" s="23">
        <f t="shared" si="4"/>
        <v>0</v>
      </c>
    </row>
    <row r="10" spans="1:14" ht="38.25" x14ac:dyDescent="0.2">
      <c r="A10" s="13">
        <v>7</v>
      </c>
      <c r="B10" s="10" t="s">
        <v>43</v>
      </c>
      <c r="C10" s="15" t="s">
        <v>109</v>
      </c>
      <c r="D10" s="27"/>
      <c r="E10" s="10" t="s">
        <v>128</v>
      </c>
      <c r="F10" s="13">
        <v>20</v>
      </c>
      <c r="G10" s="19"/>
      <c r="H10" s="23">
        <f t="shared" si="0"/>
        <v>0</v>
      </c>
      <c r="I10" s="14"/>
      <c r="J10" s="23">
        <f t="shared" si="2"/>
        <v>0</v>
      </c>
      <c r="K10" s="23">
        <f t="shared" si="3"/>
        <v>0</v>
      </c>
      <c r="L10" s="23">
        <f t="shared" si="4"/>
        <v>0</v>
      </c>
    </row>
    <row r="11" spans="1:14" ht="51" x14ac:dyDescent="0.2">
      <c r="A11" s="13">
        <v>8</v>
      </c>
      <c r="B11" s="10" t="s">
        <v>43</v>
      </c>
      <c r="C11" s="15" t="s">
        <v>114</v>
      </c>
      <c r="D11" s="12"/>
      <c r="E11" s="10" t="s">
        <v>128</v>
      </c>
      <c r="F11" s="13">
        <v>100</v>
      </c>
      <c r="G11" s="19"/>
      <c r="H11" s="23">
        <f t="shared" si="0"/>
        <v>0</v>
      </c>
      <c r="I11" s="14"/>
      <c r="J11" s="23">
        <f t="shared" si="2"/>
        <v>0</v>
      </c>
      <c r="K11" s="23">
        <f t="shared" si="3"/>
        <v>0</v>
      </c>
      <c r="L11" s="23">
        <f t="shared" si="4"/>
        <v>0</v>
      </c>
    </row>
    <row r="12" spans="1:14" ht="63.75" x14ac:dyDescent="0.2">
      <c r="A12" s="25">
        <v>9</v>
      </c>
      <c r="B12" s="10" t="s">
        <v>43</v>
      </c>
      <c r="C12" s="15" t="s">
        <v>115</v>
      </c>
      <c r="D12" s="12"/>
      <c r="E12" s="10" t="s">
        <v>128</v>
      </c>
      <c r="F12" s="13">
        <v>6</v>
      </c>
      <c r="G12" s="19"/>
      <c r="H12" s="23">
        <f t="shared" si="0"/>
        <v>0</v>
      </c>
      <c r="I12" s="14"/>
      <c r="J12" s="23">
        <f t="shared" si="2"/>
        <v>0</v>
      </c>
      <c r="K12" s="23">
        <f t="shared" si="3"/>
        <v>0</v>
      </c>
      <c r="L12" s="23">
        <f t="shared" si="4"/>
        <v>0</v>
      </c>
    </row>
    <row r="13" spans="1:14" s="30" customFormat="1" ht="21" customHeight="1" x14ac:dyDescent="0.2">
      <c r="A13" s="55" t="s">
        <v>31</v>
      </c>
      <c r="B13" s="55"/>
      <c r="C13" s="55"/>
      <c r="D13" s="55"/>
      <c r="E13" s="55"/>
      <c r="F13" s="55"/>
      <c r="G13" s="55"/>
      <c r="H13" s="20">
        <f>SUM(H4:H12)</f>
        <v>0</v>
      </c>
      <c r="I13" s="22"/>
      <c r="J13" s="20">
        <f>SUM(J4:J12)</f>
        <v>0</v>
      </c>
      <c r="K13" s="20"/>
      <c r="L13" s="20">
        <f>SUM(L4:L12)</f>
        <v>0</v>
      </c>
    </row>
    <row r="15" spans="1:14" x14ac:dyDescent="0.2">
      <c r="C15" s="29" t="s">
        <v>55</v>
      </c>
    </row>
  </sheetData>
  <sheetProtection selectLockedCells="1" selectUnlockedCells="1"/>
  <mergeCells count="3">
    <mergeCell ref="A2:L2"/>
    <mergeCell ref="A13:G13"/>
    <mergeCell ref="A1:I1"/>
  </mergeCells>
  <pageMargins left="0.3125" right="0.36458333333333331" top="0.44791666666666669" bottom="0.11458333333333333" header="0.78749999999999998" footer="0.78749999999999998"/>
  <pageSetup paperSize="9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"/>
  <sheetViews>
    <sheetView zoomScaleNormal="100" workbookViewId="0">
      <selection activeCell="C4" sqref="C4"/>
    </sheetView>
  </sheetViews>
  <sheetFormatPr defaultColWidth="11.5703125" defaultRowHeight="12.75" x14ac:dyDescent="0.2"/>
  <cols>
    <col min="1" max="1" width="3.140625" style="1" customWidth="1"/>
    <col min="2" max="2" width="9.140625" style="1" customWidth="1"/>
    <col min="3" max="3" width="50.5703125" style="1" customWidth="1"/>
    <col min="4" max="4" width="13.28515625" style="1" customWidth="1"/>
    <col min="5" max="5" width="5.28515625" style="1" customWidth="1"/>
    <col min="6" max="6" width="5.42578125" style="1" customWidth="1"/>
    <col min="7" max="7" width="10.42578125" style="1" customWidth="1"/>
    <col min="8" max="8" width="9.85546875" style="1" customWidth="1"/>
    <col min="9" max="9" width="5" style="1" customWidth="1"/>
    <col min="10" max="10" width="8.140625" style="1" customWidth="1"/>
    <col min="11" max="11" width="10.7109375" style="1" customWidth="1"/>
    <col min="12" max="12" width="10.28515625" style="1" customWidth="1"/>
    <col min="13" max="16384" width="11.5703125" style="1"/>
  </cols>
  <sheetData>
    <row r="1" spans="1:13" ht="18.75" customHeight="1" x14ac:dyDescent="0.2">
      <c r="A1" s="53" t="s">
        <v>90</v>
      </c>
      <c r="B1" s="53"/>
      <c r="C1" s="53"/>
      <c r="D1" s="53"/>
      <c r="E1" s="53"/>
      <c r="F1" s="53"/>
      <c r="G1" s="53"/>
      <c r="H1" s="53"/>
      <c r="I1" s="53"/>
      <c r="K1" s="5" t="str">
        <f>'PAKIET 1'!$K$1</f>
        <v>18/2021/TP</v>
      </c>
      <c r="L1" s="1" t="s">
        <v>91</v>
      </c>
    </row>
    <row r="2" spans="1:13" ht="18.75" customHeight="1" x14ac:dyDescent="0.2">
      <c r="A2" s="57" t="s">
        <v>80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3" ht="38.25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127</v>
      </c>
      <c r="F3" s="7" t="s">
        <v>4</v>
      </c>
      <c r="G3" s="7" t="s">
        <v>5</v>
      </c>
      <c r="H3" s="7" t="s">
        <v>6</v>
      </c>
      <c r="I3" s="7" t="s">
        <v>92</v>
      </c>
      <c r="J3" s="7" t="s">
        <v>7</v>
      </c>
      <c r="K3" s="7" t="s">
        <v>8</v>
      </c>
      <c r="L3" s="9" t="s">
        <v>33</v>
      </c>
    </row>
    <row r="4" spans="1:13" ht="51" x14ac:dyDescent="0.2">
      <c r="A4" s="13">
        <v>1</v>
      </c>
      <c r="B4" s="10" t="s">
        <v>34</v>
      </c>
      <c r="C4" s="11" t="s">
        <v>116</v>
      </c>
      <c r="D4" s="12"/>
      <c r="E4" s="10" t="s">
        <v>51</v>
      </c>
      <c r="F4" s="26">
        <v>4000</v>
      </c>
      <c r="G4" s="19"/>
      <c r="H4" s="23">
        <f>F4*G4</f>
        <v>0</v>
      </c>
      <c r="I4" s="14"/>
      <c r="J4" s="23">
        <f>H4*I4</f>
        <v>0</v>
      </c>
      <c r="K4" s="23">
        <f>L4/F4</f>
        <v>0</v>
      </c>
      <c r="L4" s="23">
        <f>H4+J4</f>
        <v>0</v>
      </c>
    </row>
    <row r="5" spans="1:13" s="2" customFormat="1" ht="21" customHeight="1" x14ac:dyDescent="0.2">
      <c r="A5" s="55" t="s">
        <v>31</v>
      </c>
      <c r="B5" s="55"/>
      <c r="C5" s="55"/>
      <c r="D5" s="55"/>
      <c r="E5" s="55"/>
      <c r="F5" s="55"/>
      <c r="G5" s="55"/>
      <c r="H5" s="20">
        <f>SUM(H4)</f>
        <v>0</v>
      </c>
      <c r="I5" s="22"/>
      <c r="J5" s="20">
        <f>SUM(J4)</f>
        <v>0</v>
      </c>
      <c r="K5" s="20"/>
      <c r="L5" s="20">
        <f>SUM(L4)</f>
        <v>0</v>
      </c>
      <c r="M5" s="28"/>
    </row>
  </sheetData>
  <sheetProtection selectLockedCells="1" selectUnlockedCells="1"/>
  <mergeCells count="3">
    <mergeCell ref="A2:L2"/>
    <mergeCell ref="A5:G5"/>
    <mergeCell ref="A1:I1"/>
  </mergeCells>
  <pageMargins left="0.34375" right="0.45833333333333331" top="0.39583333333333331" bottom="1.0249999999999999" header="0.78749999999999998" footer="0.78749999999999998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Nazwane zakresy</vt:lpstr>
      </vt:variant>
      <vt:variant>
        <vt:i4>4</vt:i4>
      </vt:variant>
    </vt:vector>
  </HeadingPairs>
  <TitlesOfParts>
    <vt:vector size="29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PAKIET 23</vt:lpstr>
      <vt:lpstr>PAKIET 24</vt:lpstr>
      <vt:lpstr>PAKIET 25</vt:lpstr>
      <vt:lpstr>'PAKIET 11'!Obszar_wydruku</vt:lpstr>
      <vt:lpstr>'PAKIET 19'!Obszar_wydruku</vt:lpstr>
      <vt:lpstr>'PAKIET 25'!Obszar_wydruku</vt:lpstr>
      <vt:lpstr>'PAKIET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wsduser</dc:creator>
  <cp:lastModifiedBy>Dorota Rucińska</cp:lastModifiedBy>
  <cp:lastPrinted>2021-09-27T09:55:21Z</cp:lastPrinted>
  <dcterms:created xsi:type="dcterms:W3CDTF">2021-09-17T09:21:13Z</dcterms:created>
  <dcterms:modified xsi:type="dcterms:W3CDTF">2021-09-27T09:55:36Z</dcterms:modified>
</cp:coreProperties>
</file>