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:\Moje Dokumenty\A PRZETARGI\7-sprzęt med. jedn.użytku - 2 dogrywka\SWZ\"/>
    </mc:Choice>
  </mc:AlternateContent>
  <xr:revisionPtr revIDLastSave="0" documentId="13_ncr:1_{76DCC05E-9FEF-4592-B30B-5C52ADFC857F}" xr6:coauthVersionLast="46" xr6:coauthVersionMax="46" xr10:uidLastSave="{00000000-0000-0000-0000-000000000000}"/>
  <bookViews>
    <workbookView xWindow="-120" yWindow="-120" windowWidth="29040" windowHeight="15840" tabRatio="989" xr2:uid="{00000000-000D-0000-FFFF-FFFF00000000}"/>
  </bookViews>
  <sheets>
    <sheet name="pakiet 1" sheetId="6" r:id="rId1"/>
    <sheet name="pakiet 2" sheetId="51" r:id="rId2"/>
    <sheet name="pakiet 3" sheetId="17" r:id="rId3"/>
    <sheet name="pakiet 4" sheetId="42" r:id="rId4"/>
    <sheet name="pakiet 5" sheetId="52" r:id="rId5"/>
  </sheets>
  <definedNames>
    <definedName name="_xlnm.Print_Area" localSheetId="3">'pakiet 4'!$A$1:$K$33</definedName>
  </definedNames>
  <calcPr calcId="181029"/>
</workbook>
</file>

<file path=xl/calcChain.xml><?xml version="1.0" encoding="utf-8"?>
<calcChain xmlns="http://schemas.openxmlformats.org/spreadsheetml/2006/main">
  <c r="J1" i="52" l="1"/>
  <c r="J1" i="42"/>
  <c r="J1" i="17"/>
  <c r="J1" i="51"/>
  <c r="J2" i="52"/>
  <c r="J2" i="51"/>
  <c r="J2" i="17" s="1"/>
  <c r="J2" i="42" s="1"/>
  <c r="G31" i="42"/>
  <c r="G5" i="52"/>
  <c r="I5" i="52" s="1"/>
  <c r="K5" i="52" s="1"/>
  <c r="J5" i="52" s="1"/>
  <c r="G4" i="52"/>
  <c r="I4" i="52" s="1"/>
  <c r="G6" i="51"/>
  <c r="G7" i="51"/>
  <c r="G5" i="51"/>
  <c r="I5" i="51" s="1"/>
  <c r="K5" i="51" s="1"/>
  <c r="G5" i="17"/>
  <c r="I5" i="17" s="1"/>
  <c r="K5" i="17" s="1"/>
  <c r="J5" i="17" s="1"/>
  <c r="G6" i="17"/>
  <c r="I6" i="17" s="1"/>
  <c r="G23" i="42"/>
  <c r="I23" i="42" s="1"/>
  <c r="G24" i="42"/>
  <c r="I24" i="42" s="1"/>
  <c r="K24" i="42" s="1"/>
  <c r="J24" i="42" s="1"/>
  <c r="G18" i="42"/>
  <c r="I18" i="42" s="1"/>
  <c r="K18" i="42" s="1"/>
  <c r="J18" i="42" s="1"/>
  <c r="G19" i="42"/>
  <c r="I19" i="42" s="1"/>
  <c r="K19" i="42" s="1"/>
  <c r="J19" i="42" s="1"/>
  <c r="G13" i="42"/>
  <c r="I13" i="42" s="1"/>
  <c r="K13" i="42" s="1"/>
  <c r="J13" i="42" s="1"/>
  <c r="G14" i="42"/>
  <c r="I14" i="42" s="1"/>
  <c r="K14" i="42" s="1"/>
  <c r="J14" i="42" s="1"/>
  <c r="G6" i="42"/>
  <c r="I6" i="42" s="1"/>
  <c r="K6" i="42" s="1"/>
  <c r="J6" i="42" s="1"/>
  <c r="G7" i="42"/>
  <c r="I7" i="42" s="1"/>
  <c r="K7" i="42" s="1"/>
  <c r="J7" i="42" s="1"/>
  <c r="G8" i="42"/>
  <c r="I8" i="42" s="1"/>
  <c r="K8" i="42" s="1"/>
  <c r="J8" i="42" s="1"/>
  <c r="G9" i="42"/>
  <c r="G4" i="6"/>
  <c r="I4" i="6" s="1"/>
  <c r="K4" i="6" s="1"/>
  <c r="J4" i="6" s="1"/>
  <c r="G5" i="6"/>
  <c r="I5" i="6" s="1"/>
  <c r="G6" i="6"/>
  <c r="I6" i="6" s="1"/>
  <c r="K6" i="6" s="1"/>
  <c r="J6" i="6" s="1"/>
  <c r="G7" i="6"/>
  <c r="I7" i="6" s="1"/>
  <c r="K7" i="6" s="1"/>
  <c r="J7" i="6" s="1"/>
  <c r="G8" i="6"/>
  <c r="I8" i="6" s="1"/>
  <c r="K8" i="6" s="1"/>
  <c r="J8" i="6" s="1"/>
  <c r="G9" i="6"/>
  <c r="I9" i="6" s="1"/>
  <c r="G10" i="6"/>
  <c r="I10" i="6" s="1"/>
  <c r="K10" i="6" s="1"/>
  <c r="J10" i="6" s="1"/>
  <c r="G11" i="6"/>
  <c r="I11" i="6" s="1"/>
  <c r="K11" i="6" s="1"/>
  <c r="J11" i="6" s="1"/>
  <c r="G12" i="6"/>
  <c r="I12" i="6" s="1"/>
  <c r="K12" i="6" s="1"/>
  <c r="J12" i="6" s="1"/>
  <c r="G13" i="6"/>
  <c r="I13" i="6" s="1"/>
  <c r="G14" i="6"/>
  <c r="I14" i="6" s="1"/>
  <c r="K14" i="6" s="1"/>
  <c r="J14" i="6" s="1"/>
  <c r="G15" i="6"/>
  <c r="I15" i="6" s="1"/>
  <c r="K15" i="6" s="1"/>
  <c r="J15" i="6" s="1"/>
  <c r="G16" i="6"/>
  <c r="I16" i="6" s="1"/>
  <c r="K16" i="6" s="1"/>
  <c r="J16" i="6" s="1"/>
  <c r="G17" i="6"/>
  <c r="I17" i="6" s="1"/>
  <c r="G4" i="17"/>
  <c r="G5" i="42"/>
  <c r="I5" i="42" s="1"/>
  <c r="K5" i="42" s="1"/>
  <c r="J5" i="42" s="1"/>
  <c r="G12" i="42"/>
  <c r="I12" i="42" s="1"/>
  <c r="G17" i="42"/>
  <c r="I17" i="42" s="1"/>
  <c r="K17" i="42" s="1"/>
  <c r="J17" i="42" s="1"/>
  <c r="G22" i="42"/>
  <c r="G27" i="42"/>
  <c r="I27" i="42" s="1"/>
  <c r="G30" i="42"/>
  <c r="I30" i="42" s="1"/>
  <c r="I32" i="42" s="1"/>
  <c r="I7" i="51" l="1"/>
  <c r="K7" i="51" s="1"/>
  <c r="J7" i="51" s="1"/>
  <c r="I9" i="42"/>
  <c r="K9" i="42" s="1"/>
  <c r="J9" i="42" s="1"/>
  <c r="I31" i="42"/>
  <c r="K31" i="42" s="1"/>
  <c r="J31" i="42" s="1"/>
  <c r="G28" i="42"/>
  <c r="G7" i="17"/>
  <c r="I4" i="17"/>
  <c r="K4" i="17" s="1"/>
  <c r="J4" i="17" s="1"/>
  <c r="K6" i="17"/>
  <c r="J6" i="17" s="1"/>
  <c r="K23" i="42"/>
  <c r="J23" i="42" s="1"/>
  <c r="I22" i="42"/>
  <c r="K22" i="42" s="1"/>
  <c r="J22" i="42" s="1"/>
  <c r="I28" i="42"/>
  <c r="K27" i="42"/>
  <c r="J5" i="51"/>
  <c r="G20" i="42"/>
  <c r="I6" i="51"/>
  <c r="K6" i="51" s="1"/>
  <c r="G8" i="51"/>
  <c r="G32" i="42"/>
  <c r="K12" i="42"/>
  <c r="J12" i="42" s="1"/>
  <c r="K30" i="42"/>
  <c r="G25" i="42"/>
  <c r="K13" i="6"/>
  <c r="J13" i="6" s="1"/>
  <c r="K5" i="6"/>
  <c r="J5" i="6" s="1"/>
  <c r="K17" i="6"/>
  <c r="J17" i="6" s="1"/>
  <c r="K9" i="6"/>
  <c r="J9" i="6" s="1"/>
  <c r="I6" i="52"/>
  <c r="K4" i="52"/>
  <c r="G6" i="52"/>
  <c r="I20" i="42"/>
  <c r="K20" i="42"/>
  <c r="I15" i="42"/>
  <c r="G15" i="42"/>
  <c r="G10" i="42"/>
  <c r="I10" i="42"/>
  <c r="I18" i="6"/>
  <c r="G18" i="6"/>
  <c r="I25" i="42" l="1"/>
  <c r="K7" i="17"/>
  <c r="I7" i="17"/>
  <c r="I8" i="51"/>
  <c r="K25" i="42"/>
  <c r="J6" i="51"/>
  <c r="K8" i="51"/>
  <c r="J30" i="42"/>
  <c r="K32" i="42"/>
  <c r="J27" i="42"/>
  <c r="K28" i="42"/>
  <c r="K6" i="52"/>
  <c r="J4" i="52"/>
  <c r="I33" i="42"/>
  <c r="G33" i="42"/>
  <c r="K15" i="42"/>
  <c r="K10" i="42"/>
  <c r="K18" i="6"/>
  <c r="K33" i="42" l="1"/>
</calcChain>
</file>

<file path=xl/sharedStrings.xml><?xml version="1.0" encoding="utf-8"?>
<sst xmlns="http://schemas.openxmlformats.org/spreadsheetml/2006/main" count="271" uniqueCount="144">
  <si>
    <t>VAT</t>
  </si>
  <si>
    <t>Lp.</t>
  </si>
  <si>
    <t>jedn. miary</t>
  </si>
  <si>
    <t>ilość</t>
  </si>
  <si>
    <t>cena jedn. netto</t>
  </si>
  <si>
    <t>wartość netto</t>
  </si>
  <si>
    <t>wartość VAT</t>
  </si>
  <si>
    <t>cena jedn. brutto</t>
  </si>
  <si>
    <t>wartość brutto</t>
  </si>
  <si>
    <t>1.</t>
  </si>
  <si>
    <t>2.</t>
  </si>
  <si>
    <t>3.</t>
  </si>
  <si>
    <t>4.</t>
  </si>
  <si>
    <t>5.</t>
  </si>
  <si>
    <t>6.</t>
  </si>
  <si>
    <t>szt.</t>
  </si>
  <si>
    <t>7.</t>
  </si>
  <si>
    <t>8.</t>
  </si>
  <si>
    <t>9.</t>
  </si>
  <si>
    <t>Razem</t>
  </si>
  <si>
    <t>-</t>
  </si>
  <si>
    <t>Razem:</t>
  </si>
  <si>
    <t>x</t>
  </si>
  <si>
    <t>nr katalogowy, producent</t>
  </si>
  <si>
    <t>podstawowe rozmiary</t>
  </si>
  <si>
    <t>VAT%</t>
  </si>
  <si>
    <t>wartość Vat</t>
  </si>
  <si>
    <t>10.</t>
  </si>
  <si>
    <t>11.</t>
  </si>
  <si>
    <t>12.</t>
  </si>
  <si>
    <t>13.</t>
  </si>
  <si>
    <t>14.</t>
  </si>
  <si>
    <t>Wartość brutto</t>
  </si>
  <si>
    <t>22 GA - 0,9/25 mm,  przepływ 42ml/min</t>
  </si>
  <si>
    <t>20 GA -1,1/32 mm, przepływ  67ml/min</t>
  </si>
  <si>
    <t>18 GA - 1,3/32mm, przepływ 103ml/min</t>
  </si>
  <si>
    <t>17 GA - 1,5/45mm, przepływ 133ml/min</t>
  </si>
  <si>
    <t>16 GA - 1,8/45mm, przepływ 133ml/min</t>
  </si>
  <si>
    <t>22 GA - 0,9 / 25</t>
  </si>
  <si>
    <t>20 GA - 1,1 / 32</t>
  </si>
  <si>
    <t>18 GA - 1,3 / 32</t>
  </si>
  <si>
    <t>kranik trójdrożny</t>
  </si>
  <si>
    <t>kranik trójdrożny z przedłużaczem o dł. 10 cm.</t>
  </si>
  <si>
    <t>koreczki do Venflonu</t>
  </si>
  <si>
    <t>Koreczki do Venflonu combi</t>
  </si>
  <si>
    <t>Mini-Spike plus</t>
  </si>
  <si>
    <t>UWAGA!  Venflony, kraniki trójdrożne i koreczki powinny pochodzić od jednego producenta</t>
  </si>
  <si>
    <t>Wymogi:</t>
  </si>
  <si>
    <t>Poz.1 i 2</t>
  </si>
  <si>
    <t>sterylne, jednorazowego użytku, o doskonałej szczelności połączeń</t>
  </si>
  <si>
    <t>opakowanie jednostkowe winno zawierać następujące parametry: data ważności, wielkość przepływu, numeracja w skali Gauge, długość, średnicę zewnętrzną</t>
  </si>
  <si>
    <t>wykonane  z biokompatybilnego poliuretanu</t>
  </si>
  <si>
    <t>wyprofilowane zakończenie igły w kształcie V</t>
  </si>
  <si>
    <t>ścięte, profilowane zakończenie kaniuli , umożliwiające łatwe  wprowadzenie kaniuli do światła naczynia krwionośnego</t>
  </si>
  <si>
    <t>tworzywo odporne na zaginanie, nie traumatyzuje naczyń krwionośnych</t>
  </si>
  <si>
    <t>sterylny , jednorazowy</t>
  </si>
  <si>
    <t>doskonała szczelność, wytrzymałość ciśnieniowa</t>
  </si>
  <si>
    <t>wszystkie ujścia zabezpieczone koreczkami</t>
  </si>
  <si>
    <t>opakowanie umożliwijące jałowe wyjęcie kranika</t>
  </si>
  <si>
    <t>koreczek biały luer – lock</t>
  </si>
  <si>
    <t>sterylny</t>
  </si>
  <si>
    <t>o minimalnych rozmiarach</t>
  </si>
  <si>
    <t>filtr p/bakteryjny z odpowietrznikiem umożliwiający aseptyczne pobieranie,</t>
  </si>
  <si>
    <t>możliwość wielokrotnego pobierania,</t>
  </si>
  <si>
    <t>wąski ostry kolec ułatwiający wkłucie w korek butelki (osłonięty nasadką z tworzywa zabezpieczającą kolec przed skażeniem podczas otwierania opakowania)</t>
  </si>
  <si>
    <t>port posiadający końcówkę Luer-Lock</t>
  </si>
  <si>
    <t>samozamykający się korek portu  w kolorze zielonym lub  niebieskim</t>
  </si>
  <si>
    <t>rodzaj sprzętu</t>
  </si>
  <si>
    <t>wartość   netto</t>
  </si>
  <si>
    <t>wartość   brutto</t>
  </si>
  <si>
    <t>numer lub typ</t>
  </si>
  <si>
    <t>cena jedn netto</t>
  </si>
  <si>
    <t>lp.</t>
  </si>
  <si>
    <t>Nr katalogu</t>
  </si>
  <si>
    <t xml:space="preserve">Nazwa sprzętu </t>
  </si>
  <si>
    <t>jed. miary</t>
  </si>
  <si>
    <t>vat</t>
  </si>
  <si>
    <t>Wartość vat</t>
  </si>
  <si>
    <t>cena jedn.brutto</t>
  </si>
  <si>
    <t>Centralne cewniki żylne:
• Skład zestawu: cewnik dwukanałowy 4Fr (18G) z nasadkami luer-lock, o długości 5, 8 lub 12cm, igła wprowadzająca 21G, prowadnik o śr. 0,46mm z elastyczną końcówką T-J w plastikowej osłonce, strzykawka 6ml, czerwony pojemnik na zużyte igły, beziglowe nasadki iniekcyjne. Calosc sterylna, na plastikowej tacy, etykiety samoprzylepne z mozliwoscia wklejenia do protokolu .</t>
  </si>
  <si>
    <t>Centralne cewniki żylne:
• Skład zestawu: cewnik dwukanałowy 5Fr (16G) z nasadkami luer-lock, o długości 8 lub 12cm, igła wprowadzająca 21G, prowadnik o śr. 0,46mm z elastyczną końcówką T-J w plastikowej osłonce, strzykawka 6ml, czerwony pojemnik na zużyte igły, beziglowe nasadki iniekcyjne. Calosc sterylna, na plastikowej tacy, etykiety samoprzylepne z mozliwoscia wklejenia do protokolu .</t>
  </si>
  <si>
    <t>Centralne cewniki żylne:
• Skład zestawu: cewnik trzykanałowy 5Fr (16G) z nasadkami luer-lock, o długości 8 lub 12cm, igła wprowadzająca 19G, prowadnik o śr. 0,63mm z elastyczną końcówką T-J w plastikowej osłonce, strzykawka 6ml, czerwony pojemnik na zużyte igły, beziglowe nasadki iniekcyjne. Calosc sterylna, na plastikowej tacy, etykiety samoprzylepne z mozliwoscia wklejenia do protokolu .</t>
  </si>
  <si>
    <t xml:space="preserve">Grupa I - Zgłębnik do długotrwałego karmienia  - okres utrzymania 6 tygodni  </t>
  </si>
  <si>
    <t>Zgłębnik do długotrwałego karmienia nr 6 /60cm</t>
  </si>
  <si>
    <t>Zgłębnik do długotrwałego karmienia  nr 8 /110</t>
  </si>
  <si>
    <t>Zgłębnik do długotrwałego karmienia nr 10/ 110</t>
  </si>
  <si>
    <t>Zgłębnik do długotrwałego karmienia nr 12/110</t>
  </si>
  <si>
    <t>Zgłębnik  nosowo jelitowy do długotrwałego karmienia nr 10/145</t>
  </si>
  <si>
    <t>Grupa II - Zgłębnik gastrostomijny z portem do żywienia typu ENFit, silikonowym balonowym zgłębnikiem. Wykonany z przezroczystego silikonu, z centymetrową podziałką na zgłębniku ułatwiającą kontrolę zakładania, częścią zgłębnika znajdującą się na odcinku balonu posiadającą cieniodajne właściwości widoczne w promieniach RTG, centralnym otworem na końcu dalszym zgłębnika, koniec bliższy posiadający dwa porty: do podawania diety (typu ENFit) i do napełnienia balonu mocującego.</t>
  </si>
  <si>
    <t>Zgłębnik gastrostomijny nr 14</t>
  </si>
  <si>
    <t>Zgłębnik gastrostomijny nr 18</t>
  </si>
  <si>
    <t>Zgłębnik gastrostomijny nr 20</t>
  </si>
  <si>
    <t xml:space="preserve">Grupa III - Zgłębnik gastrostomijny pull" pod kontrolą endoskopii,Zgłębnik wykonany z miękkiego, przezroczystego poliuretanu. Posiada nadrukowany rozmiar, cieniodajną linię kontrastującą w promieniach RTG, hydromerową powłokę . Zestaw zawiera zewnętrzną płytkę mocującą wykonaną z silikonu. Zestaw zawiera: przezroczysty, poliuretanowy zgłębnik o długości 40 cm z wewnętrznym dyskiem mocującym składającym się z silikonu (3 płatki koniczynki cieniodajne w promieniach RTG) i sztywnego stabilizującego pierścienia, zacisk do regulacji przepływu, zacisk zabezpieczający utrzymanie odpowiedniej pozycji zgłębnika, jednorazowy skalpel, igłę punkcyjną z trokarem i łącznikiem ułatwiającym wprowadzenie nici oraz nić trakcyjną do przeciągania zgłębnika. Zgłębnik jednorazowego użytku, nie zawiera DEHP, nie zawiera lateksu, pakowany pojedynczo. </t>
  </si>
  <si>
    <t>rozmiar - CH10/40cm</t>
  </si>
  <si>
    <t>rozmiar - CH14/40cm</t>
  </si>
  <si>
    <t>rozmiar - CH18/40cm</t>
  </si>
  <si>
    <t>Grupa IV - zgłębnik gastrostomijny (G-Tube) z wewnętrznym balonem mocującym. Zgłębnik wykonany z silikonu w części wewnętrznej (balonowej) posiada potrójną linię cieniodajną widoczną w promieniach RTG; w części zewnętrznej zawiera centymetrową podziałkę. Dalszy koniec zgłębnika zakończony jednym centralnym otworem przelotowym, bliższy koniec zgłębnika umożliwaia podłączenie zestawu żywieniowego lub strzykawki żywieniowej, dodatkowo posiada szczelne zamknięcie (kapturek z silikonu). Zestaw zawiera zacisk do regulacji przepływu, płytkę mocującą wykonaną z silikonu. Zgłębnik jednorazowego użytku, wolny od DEHP, pakowany pojedynczo.</t>
  </si>
  <si>
    <t>rozmiar 14/23cm wypełnienie balonu5ml (sterylnej wody)</t>
  </si>
  <si>
    <t>rozmiar 18/23cm wypełnienie balonu5ml (sterylnej wody)</t>
  </si>
  <si>
    <t>rozmiar 20/23cm wypełnienie balonu5ml (sterylnej wody)</t>
  </si>
  <si>
    <t>Grupa V -  Zgłębnik (typu Bengmark) przezskórna endoskopowa jejunostomia z łącznikiem Enfit do stosowania z typu Flokare EG CH 18. PEG/J to zgłębnik wykonany z poliuretanu o średnicy zewnętrznej CH9 i długości 105zm. Koniec dalszy zgłębnika zakończony dwoma bocznymi otworami i wystającą poza zgłębnik kulką.</t>
  </si>
  <si>
    <t>Grupa VI - Konektor do połączenia strzykawki EnFit ze zgłębnikiem, gastrostomią EnLock.</t>
  </si>
  <si>
    <t>Konektor do strzykawki enlock</t>
  </si>
  <si>
    <t>Razem całość:</t>
  </si>
  <si>
    <t xml:space="preserve">Kaniula dożylna dla noworodków o średnicy 0,7mm i dlugości 19mm, przeplyw min. 20 ml/ min, bez dodatkowego portu iniekcyjnego, 6 pasków radiocieniujących. Wykonana z poliuretanu, posiadająca otwór przy ostrzu igły umozliwiający natychmiastowe potwierdzenie wejścia do naczynia podczas kaniulacji, z zabezpieczniem igly w postaci plastikowej oslonki zapobiegającej zakłuciu. Kaniula posiadająca skrzydełka, umożliwiające mocowanie kaniuli.  </t>
  </si>
  <si>
    <t xml:space="preserve">Vat </t>
  </si>
  <si>
    <t>24G -0,7/ 19mm, przepływ mini. 20ml/min</t>
  </si>
  <si>
    <t>nr katalogowy, 
producent</t>
  </si>
  <si>
    <t>Zestaw sterylny zawierający kolejno cienkościenną igłę biopsyjną 88mm o średnicy 1,2, średnicy 1,4, średnicy 1,6 ze specjalnym szlifem i elementem zatrzymującym próbkę w igle, zakończenie igły luer lock; strzykawkę aspiracyjną 10 ml z samoczynną blokadą tłoka po uzyskaniu próbki i podwójnym uszczelnieniem tłoka dla uzyskania wysokiego ciśnienia i końcówką lock; skalpelem nr 11; igłą iniekcyjną 0,9 x 40mm</t>
  </si>
  <si>
    <t>rozmiar igła 1,6</t>
  </si>
  <si>
    <t>rozmiar G17 igła 1,4</t>
  </si>
  <si>
    <t>rozmiar G18 igła 1,2</t>
  </si>
  <si>
    <t>RAZEM</t>
  </si>
  <si>
    <t>Pakiet nr 1 - Kaniule dożylne - typ: Venflon  - CPV 33141220</t>
  </si>
  <si>
    <t>Pakiet nr 2 - Zestaw do przeskórnej biopsji wątroby CPV - 33141620</t>
  </si>
  <si>
    <t>Pakiet nr 3 - Zestawy do wkłuć centralnych I CPV 33141200</t>
  </si>
  <si>
    <t>Pakiet nr 4 - Zgłębniki do długotrwałego karmienia, sterylne CPV 33140000</t>
  </si>
  <si>
    <t xml:space="preserve">Poz. 1-5 Kaniule dożylne:                </t>
  </si>
  <si>
    <t>Poz. 6,7,8  Kaniule dożylne  bezpieczne</t>
  </si>
  <si>
    <t>jak wyżej w pozycji od 1 do 5</t>
  </si>
  <si>
    <t>Poz. 11.  Koreczki do venflonu</t>
  </si>
  <si>
    <t>Pozycja nr 13 - Mini – spike  plus– przyrząd do długotrwałego aspirowania płynów i leków z opakowań zbiorczych</t>
  </si>
  <si>
    <t>Pozycja nr 14 Neoflon Pro Safety</t>
  </si>
  <si>
    <t>koreczki do venflonów muszą posiadać trzepień zamykający światło kaniuli znajdującej się poniżej krawędzi korka</t>
  </si>
  <si>
    <t xml:space="preserve">nie zawiera DEHP i lateksu </t>
  </si>
  <si>
    <t>Poz. 9-10- Kranik trójdrożny i kranik z przedłużaczem o dł. 10cm</t>
  </si>
  <si>
    <t>Pakiet nr 5 - Kaniule dożylne - typ: Venflon  - CPV 33141220</t>
  </si>
  <si>
    <t>dodatkowy otwór przy ostrzu igły umożliwiajacy natychmiastowe wzrokowe potwierdzenie wejścia do naczynia podczas kaniulacji.</t>
  </si>
  <si>
    <t>26 GA - 0,6./19 mm, przepływ  14ml/min</t>
  </si>
  <si>
    <t>24 GA - 0,7/19 mm, przepływ  19ml/min</t>
  </si>
  <si>
    <t>sterylna, jednorazowego użytku, o doskonałej szczelności połączeń</t>
  </si>
  <si>
    <t>kaniula wykonana z biokompatybilnego poliruetanu o poywierdzonym klinicznie wpływie na zmniejszenie ryzyka wystapienia zakrzepowego zapalenia żył,</t>
  </si>
  <si>
    <t xml:space="preserve">kaniula widoczna w promieniach RTG, 4-6 wtopionych pasków radiocieniujących, </t>
  </si>
  <si>
    <t xml:space="preserve">elastyczne skrzydełka ułatwiające lepszą stabilizację kaniuli w żyle                                                                     </t>
  </si>
  <si>
    <t xml:space="preserve">koreczek Luer-Lok                                                                 </t>
  </si>
  <si>
    <t>posiada paski kontrastujące w Rtg</t>
  </si>
  <si>
    <t xml:space="preserve"> zabezpieczenie igły przed przypadkowym zakłuciem personelu:  plastikowa osłonka o gładkich krawędzich ( plastikowa osłonka w systemie kapilarnym) plastikowy zatrzask lub metalowy zatrzask bezpieczeństwa</t>
  </si>
  <si>
    <t xml:space="preserve">posiada port iniekcyjny zabezpieczony samodomykającym się koreczkiem lub zaciskiem zatrzaskowym </t>
  </si>
  <si>
    <t>rozmiar Ch 9, długość105 cm</t>
  </si>
  <si>
    <t>Transition Connector to Oral/Luer syringe</t>
  </si>
  <si>
    <t>Zał. nr 2</t>
  </si>
  <si>
    <t>kaniula przeznaczona do małych żył u pacjentów neonantologicznych, pediatrycznych,</t>
  </si>
  <si>
    <t>wyposażona w zdejmowany uchwyt ułatwiający wprowadzenie kaniuli w którym schowane są skrzydełka kaniuli, bez dodatkowego portu górnego,</t>
  </si>
  <si>
    <t>7 /2021/TP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</si>
</sst>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* #,##0.00&quot; zł &quot;;\-* #,##0.00&quot; zł &quot;;\ * \-#&quot; zł &quot;;@\ "/>
    <numFmt numFmtId="165" formatCode="\ * #,##0.00&quot;      &quot;;\-* #,##0.00&quot;      &quot;;\ * \-#&quot;      &quot;;@\ "/>
  </numFmts>
  <fonts count="26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2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21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165" fontId="6" fillId="0" borderId="0" applyFill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24" fillId="0" borderId="0"/>
    <xf numFmtId="0" fontId="18" fillId="20" borderId="1" applyNumberFormat="0" applyAlignment="0" applyProtection="0"/>
    <xf numFmtId="9" fontId="6" fillId="0" borderId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Alignment="0" applyProtection="0"/>
    <xf numFmtId="164" fontId="6" fillId="0" borderId="0" applyFill="0" applyBorder="0" applyAlignment="0" applyProtection="0"/>
    <xf numFmtId="0" fontId="23" fillId="3" borderId="0" applyNumberFormat="0" applyBorder="0" applyAlignment="0" applyProtection="0"/>
    <xf numFmtId="0" fontId="2" fillId="0" borderId="0"/>
    <xf numFmtId="0" fontId="1" fillId="0" borderId="0"/>
  </cellStyleXfs>
  <cellXfs count="99">
    <xf numFmtId="0" fontId="0" fillId="0" borderId="0" xfId="0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9" fontId="4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" fontId="5" fillId="0" borderId="10" xfId="0" applyNumberFormat="1" applyFont="1" applyBorder="1" applyAlignment="1">
      <alignment vertical="center" wrapText="1"/>
    </xf>
    <xf numFmtId="9" fontId="5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3" fontId="4" fillId="0" borderId="10" xfId="0" applyNumberFormat="1" applyFont="1" applyBorder="1" applyAlignment="1">
      <alignment vertical="center" wrapText="1"/>
    </xf>
    <xf numFmtId="4" fontId="4" fillId="0" borderId="10" xfId="0" applyNumberFormat="1" applyFont="1" applyBorder="1" applyAlignment="1">
      <alignment vertical="center" wrapText="1"/>
    </xf>
    <xf numFmtId="3" fontId="4" fillId="0" borderId="10" xfId="0" applyNumberFormat="1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 wrapText="1"/>
    </xf>
    <xf numFmtId="4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9" fontId="4" fillId="0" borderId="10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9" fontId="4" fillId="0" borderId="13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 wrapText="1"/>
    </xf>
    <xf numFmtId="9" fontId="5" fillId="0" borderId="13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0" xfId="36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4" fontId="4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4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13" xfId="36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5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49">
    <cellStyle name="20% - akcent 1" xfId="1" xr:uid="{00000000-0005-0000-0000-000000000000}"/>
    <cellStyle name="20% - akcent 2" xfId="2" xr:uid="{00000000-0005-0000-0000-000001000000}"/>
    <cellStyle name="20% - akcent 3" xfId="3" xr:uid="{00000000-0005-0000-0000-000002000000}"/>
    <cellStyle name="20% - akcent 4" xfId="4" xr:uid="{00000000-0005-0000-0000-000003000000}"/>
    <cellStyle name="20% - akcent 5" xfId="5" xr:uid="{00000000-0005-0000-0000-000004000000}"/>
    <cellStyle name="20% - akcent 6" xfId="6" xr:uid="{00000000-0005-0000-0000-000005000000}"/>
    <cellStyle name="40% - akcent 1" xfId="7" xr:uid="{00000000-0005-0000-0000-000006000000}"/>
    <cellStyle name="40% - akcent 2" xfId="8" xr:uid="{00000000-0005-0000-0000-000007000000}"/>
    <cellStyle name="40% - akcent 3" xfId="9" xr:uid="{00000000-0005-0000-0000-000008000000}"/>
    <cellStyle name="40% - akcent 4" xfId="10" xr:uid="{00000000-0005-0000-0000-000009000000}"/>
    <cellStyle name="40% - akcent 5" xfId="11" xr:uid="{00000000-0005-0000-0000-00000A000000}"/>
    <cellStyle name="40% - akcent 6" xfId="12" xr:uid="{00000000-0005-0000-0000-00000B000000}"/>
    <cellStyle name="60% - akcent 1" xfId="13" xr:uid="{00000000-0005-0000-0000-00000C000000}"/>
    <cellStyle name="60% - akcent 2" xfId="14" xr:uid="{00000000-0005-0000-0000-00000D000000}"/>
    <cellStyle name="60% - akcent 3" xfId="15" xr:uid="{00000000-0005-0000-0000-00000E000000}"/>
    <cellStyle name="60% - akcent 4" xfId="16" xr:uid="{00000000-0005-0000-0000-00000F000000}"/>
    <cellStyle name="60% - akcent 5" xfId="17" xr:uid="{00000000-0005-0000-0000-000010000000}"/>
    <cellStyle name="60% - akcent 6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 2" xfId="25" xr:uid="{00000000-0005-0000-0000-000018000000}"/>
    <cellStyle name="Dane wyjściowe 2" xfId="26" xr:uid="{00000000-0005-0000-0000-000019000000}"/>
    <cellStyle name="Dobre" xfId="27" xr:uid="{00000000-0005-0000-0000-00001A000000}"/>
    <cellStyle name="Dziesiętny 2" xfId="28" xr:uid="{00000000-0005-0000-0000-00001C000000}"/>
    <cellStyle name="Komórka połączona 2" xfId="29" xr:uid="{00000000-0005-0000-0000-00001D000000}"/>
    <cellStyle name="Komórka zaznaczona 2" xfId="30" xr:uid="{00000000-0005-0000-0000-00001E000000}"/>
    <cellStyle name="Nagłówek 1 2" xfId="31" xr:uid="{00000000-0005-0000-0000-00001F000000}"/>
    <cellStyle name="Nagłówek 2 2" xfId="32" xr:uid="{00000000-0005-0000-0000-000020000000}"/>
    <cellStyle name="Nagłówek 3 2" xfId="33" xr:uid="{00000000-0005-0000-0000-000021000000}"/>
    <cellStyle name="Nagłówek 4 2" xfId="34" xr:uid="{00000000-0005-0000-0000-000022000000}"/>
    <cellStyle name="Neutralne" xfId="35" xr:uid="{00000000-0005-0000-0000-000023000000}"/>
    <cellStyle name="Normal 2_Wartości przetargu nowy 31-05-2015" xfId="36" xr:uid="{00000000-0005-0000-0000-000024000000}"/>
    <cellStyle name="Normalny" xfId="0" builtinId="0"/>
    <cellStyle name="Normalny 2" xfId="37" xr:uid="{00000000-0005-0000-0000-000026000000}"/>
    <cellStyle name="Normalny 2 2" xfId="47" xr:uid="{0D86D3D4-8E39-441C-B319-FE553DD430D0}"/>
    <cellStyle name="Normalny 2 3" xfId="48" xr:uid="{818D70A1-F1BB-43C8-A71D-3634271CF0F5}"/>
    <cellStyle name="Obliczenia 2" xfId="38" xr:uid="{00000000-0005-0000-0000-000027000000}"/>
    <cellStyle name="Procentowy 2" xfId="39" xr:uid="{00000000-0005-0000-0000-000028000000}"/>
    <cellStyle name="Suma 2" xfId="40" xr:uid="{00000000-0005-0000-0000-000029000000}"/>
    <cellStyle name="Tekst objaśnienia 2" xfId="41" xr:uid="{00000000-0005-0000-0000-00002A000000}"/>
    <cellStyle name="Tekst ostrzeżenia 2" xfId="42" xr:uid="{00000000-0005-0000-0000-00002B000000}"/>
    <cellStyle name="Tytuł 2" xfId="43" xr:uid="{00000000-0005-0000-0000-00002C000000}"/>
    <cellStyle name="Uwaga 2" xfId="44" xr:uid="{00000000-0005-0000-0000-00002D000000}"/>
    <cellStyle name="Walutowy 2" xfId="45" xr:uid="{00000000-0005-0000-0000-00002E000000}"/>
    <cellStyle name="Złe" xfId="46" xr:uid="{00000000-0005-0000-0000-00002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33"/>
      <rgbColor rgb="00FFFF66"/>
      <rgbColor rgb="00CCFFFF"/>
      <rgbColor rgb="00660066"/>
      <rgbColor rgb="00FF8080"/>
      <rgbColor rgb="000066CC"/>
      <rgbColor rgb="00CCCCFF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99FF99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O60"/>
  <sheetViews>
    <sheetView tabSelected="1" zoomScale="89" zoomScaleNormal="89" workbookViewId="0">
      <selection activeCell="J2" sqref="J2:K2"/>
    </sheetView>
  </sheetViews>
  <sheetFormatPr defaultRowHeight="12.75"/>
  <cols>
    <col min="1" max="1" width="4.28515625" style="54" customWidth="1"/>
    <col min="2" max="2" width="17.28515625" style="54" customWidth="1"/>
    <col min="3" max="3" width="44.28515625" style="54" customWidth="1"/>
    <col min="4" max="4" width="7" style="54" customWidth="1"/>
    <col min="5" max="5" width="9" style="54" customWidth="1"/>
    <col min="6" max="6" width="7.85546875" style="52" customWidth="1"/>
    <col min="7" max="7" width="11.85546875" style="52" customWidth="1"/>
    <col min="8" max="8" width="6.28515625" style="54" customWidth="1"/>
    <col min="9" max="9" width="10.7109375" style="52" customWidth="1"/>
    <col min="10" max="10" width="8.28515625" style="52" customWidth="1"/>
    <col min="11" max="11" width="17.85546875" style="52" customWidth="1"/>
    <col min="12" max="16384" width="9.140625" style="54"/>
  </cols>
  <sheetData>
    <row r="1" spans="1:14" ht="18" customHeight="1">
      <c r="A1" s="70" t="s">
        <v>113</v>
      </c>
      <c r="B1" s="70"/>
      <c r="C1" s="70"/>
      <c r="D1" s="70"/>
      <c r="E1" s="70"/>
      <c r="F1" s="70"/>
      <c r="G1" s="70"/>
      <c r="H1" s="70"/>
      <c r="I1" s="70"/>
      <c r="J1" s="72" t="s">
        <v>143</v>
      </c>
      <c r="K1" s="73"/>
    </row>
    <row r="2" spans="1:14" s="51" customFormat="1" ht="18" customHeight="1">
      <c r="A2" s="71"/>
      <c r="B2" s="71"/>
      <c r="C2" s="71"/>
      <c r="D2" s="71"/>
      <c r="E2" s="71"/>
      <c r="F2" s="71"/>
      <c r="G2" s="71"/>
      <c r="H2" s="71"/>
      <c r="I2" s="71"/>
      <c r="J2" s="68" t="s">
        <v>140</v>
      </c>
      <c r="K2" s="69"/>
    </row>
    <row r="3" spans="1:14" s="51" customFormat="1" ht="39.75" customHeight="1">
      <c r="A3" s="44" t="s">
        <v>1</v>
      </c>
      <c r="B3" s="44" t="s">
        <v>23</v>
      </c>
      <c r="C3" s="44" t="s">
        <v>24</v>
      </c>
      <c r="D3" s="44" t="s">
        <v>2</v>
      </c>
      <c r="E3" s="44" t="s">
        <v>3</v>
      </c>
      <c r="F3" s="53" t="s">
        <v>4</v>
      </c>
      <c r="G3" s="53" t="s">
        <v>5</v>
      </c>
      <c r="H3" s="44" t="s">
        <v>105</v>
      </c>
      <c r="I3" s="53" t="s">
        <v>26</v>
      </c>
      <c r="J3" s="53" t="s">
        <v>7</v>
      </c>
      <c r="K3" s="53" t="s">
        <v>32</v>
      </c>
      <c r="L3" s="14"/>
      <c r="M3" s="14"/>
      <c r="N3" s="14"/>
    </row>
    <row r="4" spans="1:14">
      <c r="A4" s="12" t="s">
        <v>9</v>
      </c>
      <c r="B4" s="12"/>
      <c r="C4" s="12" t="s">
        <v>33</v>
      </c>
      <c r="D4" s="44" t="s">
        <v>15</v>
      </c>
      <c r="E4" s="16">
        <v>10000</v>
      </c>
      <c r="F4" s="17"/>
      <c r="G4" s="17">
        <f t="shared" ref="G4:G17" si="0">E4*F4</f>
        <v>0</v>
      </c>
      <c r="H4" s="47"/>
      <c r="I4" s="17">
        <f t="shared" ref="I4:I17" si="1">G4*H4</f>
        <v>0</v>
      </c>
      <c r="J4" s="17">
        <f t="shared" ref="J4:J17" si="2">K4/E4</f>
        <v>0</v>
      </c>
      <c r="K4" s="17">
        <f t="shared" ref="K4:K17" si="3">G4+I4</f>
        <v>0</v>
      </c>
      <c r="L4" s="58"/>
      <c r="M4" s="58"/>
      <c r="N4" s="58"/>
    </row>
    <row r="5" spans="1:14">
      <c r="A5" s="12" t="s">
        <v>10</v>
      </c>
      <c r="B5" s="12"/>
      <c r="C5" s="12" t="s">
        <v>34</v>
      </c>
      <c r="D5" s="44" t="s">
        <v>15</v>
      </c>
      <c r="E5" s="18">
        <v>1000</v>
      </c>
      <c r="F5" s="19"/>
      <c r="G5" s="17">
        <f t="shared" si="0"/>
        <v>0</v>
      </c>
      <c r="H5" s="6"/>
      <c r="I5" s="17">
        <f t="shared" si="1"/>
        <v>0</v>
      </c>
      <c r="J5" s="17">
        <f t="shared" si="2"/>
        <v>0</v>
      </c>
      <c r="K5" s="17">
        <f t="shared" si="3"/>
        <v>0</v>
      </c>
      <c r="L5" s="58"/>
      <c r="M5" s="58"/>
      <c r="N5" s="58"/>
    </row>
    <row r="6" spans="1:14">
      <c r="A6" s="12" t="s">
        <v>11</v>
      </c>
      <c r="B6" s="12"/>
      <c r="C6" s="12" t="s">
        <v>35</v>
      </c>
      <c r="D6" s="44" t="s">
        <v>15</v>
      </c>
      <c r="E6" s="20">
        <v>500</v>
      </c>
      <c r="F6" s="19"/>
      <c r="G6" s="17">
        <f t="shared" si="0"/>
        <v>0</v>
      </c>
      <c r="H6" s="6"/>
      <c r="I6" s="17">
        <f t="shared" si="1"/>
        <v>0</v>
      </c>
      <c r="J6" s="17">
        <f t="shared" si="2"/>
        <v>0</v>
      </c>
      <c r="K6" s="17">
        <f t="shared" si="3"/>
        <v>0</v>
      </c>
      <c r="L6" s="58"/>
      <c r="M6" s="58"/>
      <c r="N6" s="58"/>
    </row>
    <row r="7" spans="1:14">
      <c r="A7" s="12" t="s">
        <v>12</v>
      </c>
      <c r="B7" s="12"/>
      <c r="C7" s="12" t="s">
        <v>36</v>
      </c>
      <c r="D7" s="44" t="s">
        <v>15</v>
      </c>
      <c r="E7" s="20">
        <v>500</v>
      </c>
      <c r="F7" s="19"/>
      <c r="G7" s="17">
        <f t="shared" si="0"/>
        <v>0</v>
      </c>
      <c r="H7" s="6"/>
      <c r="I7" s="17">
        <f t="shared" si="1"/>
        <v>0</v>
      </c>
      <c r="J7" s="17">
        <f t="shared" si="2"/>
        <v>0</v>
      </c>
      <c r="K7" s="17">
        <f t="shared" si="3"/>
        <v>0</v>
      </c>
      <c r="L7" s="58"/>
      <c r="M7" s="58"/>
      <c r="N7" s="58"/>
    </row>
    <row r="8" spans="1:14">
      <c r="A8" s="12" t="s">
        <v>13</v>
      </c>
      <c r="B8" s="12"/>
      <c r="C8" s="20" t="s">
        <v>37</v>
      </c>
      <c r="D8" s="45" t="s">
        <v>15</v>
      </c>
      <c r="E8" s="20">
        <v>500</v>
      </c>
      <c r="F8" s="19"/>
      <c r="G8" s="17">
        <f t="shared" si="0"/>
        <v>0</v>
      </c>
      <c r="H8" s="6"/>
      <c r="I8" s="17">
        <f t="shared" si="1"/>
        <v>0</v>
      </c>
      <c r="J8" s="17">
        <f t="shared" si="2"/>
        <v>0</v>
      </c>
      <c r="K8" s="17">
        <f t="shared" si="3"/>
        <v>0</v>
      </c>
      <c r="L8" s="58"/>
      <c r="M8" s="58"/>
      <c r="N8" s="58"/>
    </row>
    <row r="9" spans="1:14">
      <c r="A9" s="12" t="s">
        <v>14</v>
      </c>
      <c r="B9" s="12"/>
      <c r="C9" s="20" t="s">
        <v>38</v>
      </c>
      <c r="D9" s="45" t="s">
        <v>15</v>
      </c>
      <c r="E9" s="20">
        <v>6000</v>
      </c>
      <c r="F9" s="19"/>
      <c r="G9" s="17">
        <f t="shared" si="0"/>
        <v>0</v>
      </c>
      <c r="H9" s="6"/>
      <c r="I9" s="17">
        <f t="shared" si="1"/>
        <v>0</v>
      </c>
      <c r="J9" s="17">
        <f t="shared" si="2"/>
        <v>0</v>
      </c>
      <c r="K9" s="17">
        <f t="shared" si="3"/>
        <v>0</v>
      </c>
      <c r="L9" s="58"/>
      <c r="M9" s="58"/>
      <c r="N9" s="58"/>
    </row>
    <row r="10" spans="1:14">
      <c r="A10" s="12" t="s">
        <v>16</v>
      </c>
      <c r="B10" s="12"/>
      <c r="C10" s="20" t="s">
        <v>39</v>
      </c>
      <c r="D10" s="45" t="s">
        <v>15</v>
      </c>
      <c r="E10" s="20">
        <v>500</v>
      </c>
      <c r="F10" s="19"/>
      <c r="G10" s="17">
        <f t="shared" si="0"/>
        <v>0</v>
      </c>
      <c r="H10" s="6"/>
      <c r="I10" s="17">
        <f t="shared" si="1"/>
        <v>0</v>
      </c>
      <c r="J10" s="17">
        <f t="shared" si="2"/>
        <v>0</v>
      </c>
      <c r="K10" s="17">
        <f t="shared" si="3"/>
        <v>0</v>
      </c>
      <c r="L10" s="58"/>
      <c r="M10" s="58"/>
      <c r="N10" s="58"/>
    </row>
    <row r="11" spans="1:14">
      <c r="A11" s="12" t="s">
        <v>17</v>
      </c>
      <c r="B11" s="12"/>
      <c r="C11" s="20" t="s">
        <v>40</v>
      </c>
      <c r="D11" s="45" t="s">
        <v>15</v>
      </c>
      <c r="E11" s="20">
        <v>150</v>
      </c>
      <c r="F11" s="19"/>
      <c r="G11" s="17">
        <f t="shared" si="0"/>
        <v>0</v>
      </c>
      <c r="H11" s="6"/>
      <c r="I11" s="17">
        <f t="shared" si="1"/>
        <v>0</v>
      </c>
      <c r="J11" s="17">
        <f t="shared" si="2"/>
        <v>0</v>
      </c>
      <c r="K11" s="17">
        <f t="shared" si="3"/>
        <v>0</v>
      </c>
      <c r="L11" s="58"/>
      <c r="M11" s="58"/>
      <c r="N11" s="58"/>
    </row>
    <row r="12" spans="1:14">
      <c r="A12" s="12" t="s">
        <v>18</v>
      </c>
      <c r="B12" s="12"/>
      <c r="C12" s="12" t="s">
        <v>41</v>
      </c>
      <c r="D12" s="44" t="s">
        <v>15</v>
      </c>
      <c r="E12" s="18">
        <v>3000</v>
      </c>
      <c r="F12" s="19"/>
      <c r="G12" s="17">
        <f t="shared" si="0"/>
        <v>0</v>
      </c>
      <c r="H12" s="6"/>
      <c r="I12" s="17">
        <f t="shared" si="1"/>
        <v>0</v>
      </c>
      <c r="J12" s="17">
        <f t="shared" si="2"/>
        <v>0</v>
      </c>
      <c r="K12" s="17">
        <f t="shared" si="3"/>
        <v>0</v>
      </c>
      <c r="L12" s="58"/>
      <c r="M12" s="58"/>
      <c r="N12" s="58"/>
    </row>
    <row r="13" spans="1:14">
      <c r="A13" s="12" t="s">
        <v>27</v>
      </c>
      <c r="B13" s="12"/>
      <c r="C13" s="12" t="s">
        <v>42</v>
      </c>
      <c r="D13" s="44" t="s">
        <v>15</v>
      </c>
      <c r="E13" s="18">
        <v>2700</v>
      </c>
      <c r="F13" s="19"/>
      <c r="G13" s="17">
        <f t="shared" si="0"/>
        <v>0</v>
      </c>
      <c r="H13" s="6"/>
      <c r="I13" s="17">
        <f t="shared" si="1"/>
        <v>0</v>
      </c>
      <c r="J13" s="17">
        <f t="shared" si="2"/>
        <v>0</v>
      </c>
      <c r="K13" s="17">
        <f t="shared" si="3"/>
        <v>0</v>
      </c>
      <c r="L13" s="58"/>
      <c r="M13" s="58"/>
      <c r="N13" s="58"/>
    </row>
    <row r="14" spans="1:14">
      <c r="A14" s="12" t="s">
        <v>28</v>
      </c>
      <c r="B14" s="12"/>
      <c r="C14" s="12" t="s">
        <v>43</v>
      </c>
      <c r="D14" s="44" t="s">
        <v>15</v>
      </c>
      <c r="E14" s="18">
        <v>30000</v>
      </c>
      <c r="F14" s="19"/>
      <c r="G14" s="17">
        <f t="shared" si="0"/>
        <v>0</v>
      </c>
      <c r="H14" s="6"/>
      <c r="I14" s="17">
        <f t="shared" si="1"/>
        <v>0</v>
      </c>
      <c r="J14" s="17">
        <f t="shared" si="2"/>
        <v>0</v>
      </c>
      <c r="K14" s="17">
        <f t="shared" si="3"/>
        <v>0</v>
      </c>
      <c r="L14" s="58"/>
      <c r="M14" s="58"/>
      <c r="N14" s="58"/>
    </row>
    <row r="15" spans="1:14">
      <c r="A15" s="12" t="s">
        <v>29</v>
      </c>
      <c r="B15" s="12"/>
      <c r="C15" s="12" t="s">
        <v>44</v>
      </c>
      <c r="D15" s="44" t="s">
        <v>15</v>
      </c>
      <c r="E15" s="18">
        <v>2000</v>
      </c>
      <c r="F15" s="19"/>
      <c r="G15" s="17">
        <f t="shared" si="0"/>
        <v>0</v>
      </c>
      <c r="H15" s="6"/>
      <c r="I15" s="17">
        <f t="shared" si="1"/>
        <v>0</v>
      </c>
      <c r="J15" s="17">
        <f t="shared" si="2"/>
        <v>0</v>
      </c>
      <c r="K15" s="17">
        <f t="shared" si="3"/>
        <v>0</v>
      </c>
      <c r="L15" s="58"/>
      <c r="M15" s="58"/>
      <c r="N15" s="58"/>
    </row>
    <row r="16" spans="1:14">
      <c r="A16" s="12" t="s">
        <v>30</v>
      </c>
      <c r="B16" s="12"/>
      <c r="C16" s="12" t="s">
        <v>45</v>
      </c>
      <c r="D16" s="44" t="s">
        <v>15</v>
      </c>
      <c r="E16" s="18">
        <v>10000</v>
      </c>
      <c r="F16" s="19"/>
      <c r="G16" s="17">
        <f t="shared" si="0"/>
        <v>0</v>
      </c>
      <c r="H16" s="6"/>
      <c r="I16" s="17">
        <f t="shared" si="1"/>
        <v>0</v>
      </c>
      <c r="J16" s="17">
        <f t="shared" si="2"/>
        <v>0</v>
      </c>
      <c r="K16" s="17">
        <f t="shared" si="3"/>
        <v>0</v>
      </c>
      <c r="L16" s="58"/>
      <c r="M16" s="58"/>
      <c r="N16" s="58"/>
    </row>
    <row r="17" spans="1:15">
      <c r="A17" s="12" t="s">
        <v>31</v>
      </c>
      <c r="B17" s="12"/>
      <c r="C17" s="12" t="s">
        <v>106</v>
      </c>
      <c r="D17" s="44" t="s">
        <v>15</v>
      </c>
      <c r="E17" s="18">
        <v>1020</v>
      </c>
      <c r="F17" s="19"/>
      <c r="G17" s="17">
        <f t="shared" si="0"/>
        <v>0</v>
      </c>
      <c r="H17" s="6"/>
      <c r="I17" s="17">
        <f t="shared" si="1"/>
        <v>0</v>
      </c>
      <c r="J17" s="17">
        <f t="shared" si="2"/>
        <v>0</v>
      </c>
      <c r="K17" s="17">
        <f t="shared" si="3"/>
        <v>0</v>
      </c>
      <c r="L17" s="58"/>
      <c r="M17" s="58"/>
      <c r="N17" s="58"/>
    </row>
    <row r="18" spans="1:15" s="21" customFormat="1" ht="18.75" customHeight="1">
      <c r="A18" s="65" t="s">
        <v>19</v>
      </c>
      <c r="B18" s="65"/>
      <c r="C18" s="65"/>
      <c r="D18" s="65"/>
      <c r="E18" s="65"/>
      <c r="F18" s="65"/>
      <c r="G18" s="10">
        <f>SUM(G4:G17)</f>
        <v>0</v>
      </c>
      <c r="H18" s="55" t="s">
        <v>22</v>
      </c>
      <c r="I18" s="10">
        <f>SUM(I4:I17)</f>
        <v>0</v>
      </c>
      <c r="J18" s="40" t="s">
        <v>22</v>
      </c>
      <c r="K18" s="10">
        <f>SUM(K4:K17)</f>
        <v>0</v>
      </c>
      <c r="L18" s="57"/>
      <c r="M18" s="57"/>
      <c r="N18" s="57"/>
    </row>
    <row r="19" spans="1:15" ht="21.75" customHeight="1">
      <c r="A19" s="66" t="s">
        <v>46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58"/>
      <c r="M19" s="58"/>
      <c r="N19" s="58"/>
    </row>
    <row r="20" spans="1:15" ht="20.25" customHeight="1">
      <c r="A20" s="67" t="s">
        <v>47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58"/>
      <c r="M20" s="58"/>
      <c r="N20" s="58"/>
    </row>
    <row r="21" spans="1:15" s="56" customFormat="1" ht="12.75" customHeight="1">
      <c r="A21" s="22"/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5" ht="12.75" customHeight="1">
      <c r="A22" s="67" t="s">
        <v>117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58"/>
      <c r="M22" s="58"/>
      <c r="N22" s="58"/>
    </row>
    <row r="23" spans="1:15" ht="12.75" customHeight="1">
      <c r="A23" s="9" t="s">
        <v>20</v>
      </c>
      <c r="B23" s="74" t="s">
        <v>49</v>
      </c>
      <c r="C23" s="74"/>
      <c r="D23" s="74"/>
      <c r="E23" s="74"/>
      <c r="F23" s="74"/>
      <c r="G23" s="74"/>
      <c r="H23" s="74"/>
      <c r="I23" s="74"/>
      <c r="J23" s="74"/>
      <c r="K23" s="74"/>
      <c r="L23" s="52"/>
      <c r="M23" s="58"/>
      <c r="N23" s="58"/>
      <c r="O23" s="58"/>
    </row>
    <row r="24" spans="1:15" ht="12.75" customHeight="1">
      <c r="A24" s="9" t="s">
        <v>20</v>
      </c>
      <c r="B24" s="75" t="s">
        <v>51</v>
      </c>
      <c r="C24" s="75"/>
      <c r="D24" s="75"/>
      <c r="E24" s="75"/>
      <c r="F24" s="75"/>
      <c r="G24" s="75"/>
      <c r="H24" s="75"/>
      <c r="I24" s="75"/>
      <c r="J24" s="75"/>
      <c r="K24" s="75"/>
      <c r="L24" s="52"/>
      <c r="M24" s="58"/>
      <c r="N24" s="58"/>
      <c r="O24" s="58"/>
    </row>
    <row r="25" spans="1:15" ht="12.75" customHeight="1">
      <c r="A25" s="9" t="s">
        <v>20</v>
      </c>
      <c r="B25" s="75" t="s">
        <v>52</v>
      </c>
      <c r="C25" s="75"/>
      <c r="D25" s="75"/>
      <c r="E25" s="75"/>
      <c r="F25" s="75"/>
      <c r="G25" s="75"/>
      <c r="H25" s="75"/>
      <c r="I25" s="75"/>
      <c r="J25" s="75"/>
      <c r="K25" s="75"/>
      <c r="L25" s="52"/>
      <c r="M25" s="58"/>
      <c r="N25" s="58"/>
      <c r="O25" s="58"/>
    </row>
    <row r="26" spans="1:15" ht="12.75" customHeight="1">
      <c r="A26" s="9" t="s">
        <v>20</v>
      </c>
      <c r="B26" s="75" t="s">
        <v>53</v>
      </c>
      <c r="C26" s="75"/>
      <c r="D26" s="75"/>
      <c r="E26" s="75"/>
      <c r="F26" s="75"/>
      <c r="G26" s="75"/>
      <c r="H26" s="75"/>
      <c r="I26" s="75"/>
      <c r="J26" s="75"/>
      <c r="K26" s="75"/>
      <c r="L26" s="52"/>
      <c r="M26" s="58"/>
      <c r="N26" s="58"/>
      <c r="O26" s="58"/>
    </row>
    <row r="27" spans="1:15" ht="12.75" customHeight="1">
      <c r="A27" s="22" t="s">
        <v>20</v>
      </c>
      <c r="B27" s="75" t="s">
        <v>54</v>
      </c>
      <c r="C27" s="75"/>
      <c r="D27" s="75"/>
      <c r="E27" s="75"/>
      <c r="F27" s="75"/>
      <c r="G27" s="75"/>
      <c r="H27" s="75"/>
      <c r="I27" s="75"/>
      <c r="J27" s="75"/>
      <c r="K27" s="75"/>
      <c r="L27" s="52"/>
      <c r="M27" s="58"/>
      <c r="N27" s="58"/>
      <c r="O27" s="58"/>
    </row>
    <row r="28" spans="1:15" ht="12.75" customHeight="1">
      <c r="A28" s="9" t="s">
        <v>20</v>
      </c>
      <c r="B28" s="76" t="s">
        <v>137</v>
      </c>
      <c r="C28" s="76"/>
      <c r="D28" s="76"/>
      <c r="E28" s="76"/>
      <c r="F28" s="76"/>
      <c r="G28" s="76"/>
      <c r="H28" s="76"/>
      <c r="I28" s="76"/>
      <c r="J28" s="76"/>
      <c r="K28" s="76"/>
      <c r="L28" s="52"/>
      <c r="M28" s="58"/>
      <c r="N28" s="58"/>
      <c r="O28" s="58"/>
    </row>
    <row r="29" spans="1:15" ht="12.75" customHeight="1">
      <c r="A29" s="9" t="s">
        <v>20</v>
      </c>
      <c r="B29" s="75" t="s">
        <v>134</v>
      </c>
      <c r="C29" s="75"/>
      <c r="D29" s="75"/>
      <c r="E29" s="75"/>
      <c r="F29" s="75"/>
      <c r="G29" s="75"/>
      <c r="H29" s="75"/>
      <c r="I29" s="75"/>
      <c r="J29" s="75"/>
      <c r="K29" s="75"/>
      <c r="L29" s="52"/>
      <c r="M29" s="58"/>
      <c r="N29" s="58"/>
      <c r="O29" s="58"/>
    </row>
    <row r="30" spans="1:15" ht="12.75" customHeight="1">
      <c r="A30" s="9" t="s">
        <v>20</v>
      </c>
      <c r="B30" s="75" t="s">
        <v>133</v>
      </c>
      <c r="C30" s="75"/>
      <c r="D30" s="75"/>
      <c r="E30" s="75"/>
      <c r="F30" s="75"/>
      <c r="G30" s="75"/>
      <c r="H30" s="75"/>
      <c r="I30" s="75"/>
      <c r="J30" s="75"/>
      <c r="K30" s="75"/>
      <c r="L30" s="52"/>
      <c r="M30" s="58"/>
      <c r="N30" s="58"/>
      <c r="O30" s="58"/>
    </row>
    <row r="31" spans="1:15" ht="12.75" customHeight="1">
      <c r="A31" s="9" t="s">
        <v>20</v>
      </c>
      <c r="B31" s="75" t="s">
        <v>135</v>
      </c>
      <c r="C31" s="75"/>
      <c r="D31" s="75"/>
      <c r="E31" s="75"/>
      <c r="F31" s="75"/>
      <c r="G31" s="75"/>
      <c r="H31" s="75"/>
      <c r="I31" s="75"/>
      <c r="J31" s="75"/>
      <c r="K31" s="75"/>
      <c r="L31" s="52"/>
      <c r="M31" s="58"/>
      <c r="N31" s="58"/>
      <c r="O31" s="58"/>
    </row>
    <row r="32" spans="1:15" ht="12.75" customHeight="1">
      <c r="A32" s="22" t="s">
        <v>20</v>
      </c>
      <c r="B32" s="75" t="s">
        <v>50</v>
      </c>
      <c r="C32" s="75"/>
      <c r="D32" s="75"/>
      <c r="E32" s="75"/>
      <c r="F32" s="75"/>
      <c r="G32" s="75"/>
      <c r="H32" s="75"/>
      <c r="I32" s="75"/>
      <c r="J32" s="75"/>
      <c r="K32" s="75"/>
      <c r="L32" s="52"/>
      <c r="M32" s="58"/>
      <c r="N32" s="58"/>
      <c r="O32" s="58"/>
    </row>
    <row r="33" spans="1:15" ht="12.75" customHeight="1">
      <c r="A33" s="22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2"/>
      <c r="M33" s="58"/>
      <c r="N33" s="58"/>
      <c r="O33" s="58"/>
    </row>
    <row r="34" spans="1:15" ht="12.75" customHeight="1">
      <c r="A34" s="67" t="s">
        <v>118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1:15" ht="12.75" customHeight="1">
      <c r="A35" s="9" t="s">
        <v>20</v>
      </c>
      <c r="B35" s="75" t="s">
        <v>119</v>
      </c>
      <c r="C35" s="75"/>
      <c r="D35" s="75"/>
      <c r="E35" s="75"/>
      <c r="F35" s="75"/>
      <c r="G35" s="75"/>
      <c r="H35" s="75"/>
      <c r="I35" s="75"/>
      <c r="J35" s="75"/>
      <c r="K35" s="75"/>
      <c r="L35" s="52"/>
    </row>
    <row r="36" spans="1:15" ht="31.5" customHeight="1">
      <c r="A36" s="9" t="s">
        <v>20</v>
      </c>
      <c r="B36" s="75" t="s">
        <v>136</v>
      </c>
      <c r="C36" s="75"/>
      <c r="D36" s="75"/>
      <c r="E36" s="75"/>
      <c r="F36" s="75"/>
      <c r="G36" s="75"/>
      <c r="H36" s="75"/>
      <c r="I36" s="75"/>
      <c r="J36" s="75"/>
      <c r="K36" s="75"/>
      <c r="L36" s="52"/>
    </row>
    <row r="37" spans="1:15" ht="12.75" customHeight="1">
      <c r="A37" s="9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2"/>
    </row>
    <row r="38" spans="1:15" s="21" customFormat="1" ht="12.75" customHeight="1">
      <c r="A38" s="67" t="s">
        <v>125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1:15" ht="12.75" customHeight="1">
      <c r="A39" s="9" t="s">
        <v>20</v>
      </c>
      <c r="B39" s="75" t="s">
        <v>55</v>
      </c>
      <c r="C39" s="75"/>
      <c r="D39" s="75"/>
      <c r="E39" s="75"/>
      <c r="F39" s="75"/>
      <c r="G39" s="75"/>
      <c r="H39" s="75"/>
      <c r="I39" s="75"/>
      <c r="J39" s="75"/>
      <c r="K39" s="75"/>
      <c r="L39" s="52"/>
    </row>
    <row r="40" spans="1:15" ht="12.75" customHeight="1">
      <c r="A40" s="9" t="s">
        <v>20</v>
      </c>
      <c r="B40" s="75" t="s">
        <v>56</v>
      </c>
      <c r="C40" s="75"/>
      <c r="D40" s="75"/>
      <c r="E40" s="75"/>
      <c r="F40" s="75"/>
      <c r="G40" s="75"/>
      <c r="H40" s="75"/>
      <c r="I40" s="75"/>
      <c r="J40" s="75"/>
      <c r="K40" s="75"/>
      <c r="L40" s="52"/>
    </row>
    <row r="41" spans="1:15" ht="12.75" customHeight="1">
      <c r="A41" s="22" t="s">
        <v>20</v>
      </c>
      <c r="B41" s="75" t="s">
        <v>57</v>
      </c>
      <c r="C41" s="75"/>
      <c r="D41" s="75"/>
      <c r="E41" s="75"/>
      <c r="F41" s="75"/>
      <c r="G41" s="75"/>
      <c r="H41" s="75"/>
      <c r="I41" s="75"/>
      <c r="J41" s="75"/>
      <c r="K41" s="75"/>
      <c r="L41" s="52"/>
    </row>
    <row r="42" spans="1:15" ht="12.75" customHeight="1">
      <c r="A42" s="9" t="s">
        <v>20</v>
      </c>
      <c r="B42" s="75" t="s">
        <v>58</v>
      </c>
      <c r="C42" s="75"/>
      <c r="D42" s="75"/>
      <c r="E42" s="75"/>
      <c r="F42" s="75"/>
      <c r="G42" s="75"/>
      <c r="H42" s="75"/>
      <c r="I42" s="75"/>
      <c r="J42" s="75"/>
      <c r="K42" s="75"/>
      <c r="L42" s="52"/>
    </row>
    <row r="43" spans="1:15" ht="12.75" customHeight="1">
      <c r="A43" s="9"/>
      <c r="B43" s="75" t="s">
        <v>124</v>
      </c>
      <c r="C43" s="77"/>
      <c r="D43" s="56"/>
      <c r="E43" s="56"/>
      <c r="F43" s="56"/>
      <c r="G43" s="56"/>
      <c r="H43" s="56"/>
      <c r="I43" s="56"/>
      <c r="J43" s="56"/>
      <c r="K43" s="56"/>
      <c r="L43" s="52"/>
    </row>
    <row r="44" spans="1:15" ht="12.75" customHeight="1">
      <c r="A44" s="9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2"/>
    </row>
    <row r="45" spans="1:15" s="21" customFormat="1" ht="12.75" customHeight="1">
      <c r="A45" s="67" t="s">
        <v>120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1:15" ht="12.75" customHeight="1">
      <c r="A46" s="9" t="s">
        <v>20</v>
      </c>
      <c r="B46" s="75" t="s">
        <v>59</v>
      </c>
      <c r="C46" s="75"/>
      <c r="D46" s="75"/>
      <c r="E46" s="75"/>
      <c r="F46" s="75"/>
      <c r="G46" s="75"/>
      <c r="H46" s="75"/>
      <c r="I46" s="75"/>
      <c r="J46" s="75"/>
      <c r="K46" s="75"/>
      <c r="L46" s="52"/>
    </row>
    <row r="47" spans="1:15" ht="12.75" customHeight="1">
      <c r="A47" s="22" t="s">
        <v>20</v>
      </c>
      <c r="B47" s="75" t="s">
        <v>60</v>
      </c>
      <c r="C47" s="75"/>
      <c r="D47" s="75"/>
      <c r="E47" s="75"/>
      <c r="F47" s="75"/>
      <c r="G47" s="75"/>
      <c r="H47" s="75"/>
      <c r="I47" s="75"/>
      <c r="J47" s="75"/>
      <c r="K47" s="75"/>
      <c r="L47" s="52"/>
    </row>
    <row r="48" spans="1:15" ht="12.75" customHeight="1">
      <c r="A48" s="9" t="s">
        <v>20</v>
      </c>
      <c r="B48" s="75" t="s">
        <v>61</v>
      </c>
      <c r="C48" s="75"/>
      <c r="D48" s="75"/>
      <c r="E48" s="75"/>
      <c r="F48" s="75"/>
      <c r="G48" s="75"/>
      <c r="H48" s="75"/>
      <c r="I48" s="75"/>
      <c r="J48" s="75"/>
      <c r="K48" s="75"/>
      <c r="L48" s="52"/>
    </row>
    <row r="49" spans="1:12" ht="12.75" customHeight="1">
      <c r="A49" s="9"/>
      <c r="B49" s="75" t="s">
        <v>123</v>
      </c>
      <c r="C49" s="77"/>
      <c r="D49" s="77"/>
      <c r="E49" s="77"/>
      <c r="F49" s="77"/>
      <c r="G49" s="77"/>
      <c r="H49" s="77"/>
      <c r="I49" s="77"/>
      <c r="J49" s="56"/>
      <c r="K49" s="56"/>
      <c r="L49" s="52"/>
    </row>
    <row r="50" spans="1:12" ht="12.75" customHeight="1">
      <c r="A50" s="9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2"/>
    </row>
    <row r="51" spans="1:12" ht="12.75" customHeight="1">
      <c r="A51" s="67" t="s">
        <v>121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1:12" ht="12.75" customHeight="1">
      <c r="A52" s="9" t="s">
        <v>20</v>
      </c>
      <c r="B52" s="75" t="s">
        <v>62</v>
      </c>
      <c r="C52" s="75"/>
      <c r="D52" s="75"/>
      <c r="E52" s="75"/>
      <c r="F52" s="75"/>
      <c r="G52" s="75"/>
      <c r="H52" s="75"/>
      <c r="I52" s="75"/>
      <c r="J52" s="75"/>
      <c r="K52" s="75"/>
      <c r="L52" s="52"/>
    </row>
    <row r="53" spans="1:12" ht="12.75" customHeight="1">
      <c r="A53" s="22" t="s">
        <v>20</v>
      </c>
      <c r="B53" s="75" t="s">
        <v>63</v>
      </c>
      <c r="C53" s="75"/>
      <c r="D53" s="75"/>
      <c r="E53" s="75"/>
      <c r="F53" s="75"/>
      <c r="G53" s="75"/>
      <c r="H53" s="75"/>
      <c r="I53" s="75"/>
      <c r="J53" s="75"/>
      <c r="K53" s="75"/>
      <c r="L53" s="52"/>
    </row>
    <row r="54" spans="1:12" ht="12.75" customHeight="1">
      <c r="A54" s="9" t="s">
        <v>20</v>
      </c>
      <c r="B54" s="75" t="s">
        <v>64</v>
      </c>
      <c r="C54" s="75"/>
      <c r="D54" s="75"/>
      <c r="E54" s="75"/>
      <c r="F54" s="75"/>
      <c r="G54" s="75"/>
      <c r="H54" s="75"/>
      <c r="I54" s="75"/>
      <c r="J54" s="75"/>
      <c r="K54" s="75"/>
      <c r="L54" s="56"/>
    </row>
    <row r="55" spans="1:12" ht="12.75" customHeight="1">
      <c r="A55" s="9" t="s">
        <v>20</v>
      </c>
      <c r="B55" s="75" t="s">
        <v>65</v>
      </c>
      <c r="C55" s="75"/>
      <c r="D55" s="75"/>
      <c r="E55" s="75"/>
      <c r="F55" s="75"/>
      <c r="G55" s="75"/>
      <c r="H55" s="75"/>
      <c r="I55" s="75"/>
      <c r="J55" s="75"/>
      <c r="K55" s="75"/>
      <c r="L55" s="52"/>
    </row>
    <row r="56" spans="1:12" s="24" customFormat="1" ht="12.75" customHeight="1">
      <c r="A56" s="22" t="s">
        <v>20</v>
      </c>
      <c r="B56" s="76" t="s">
        <v>66</v>
      </c>
      <c r="C56" s="76"/>
      <c r="D56" s="76"/>
      <c r="E56" s="76"/>
      <c r="F56" s="76"/>
      <c r="G56" s="76"/>
      <c r="H56" s="76"/>
      <c r="I56" s="76"/>
      <c r="J56" s="76"/>
      <c r="K56" s="76"/>
      <c r="L56" s="23"/>
    </row>
    <row r="57" spans="1:12" ht="12.75" customHeight="1">
      <c r="A57" s="9" t="s">
        <v>20</v>
      </c>
      <c r="B57" s="75" t="s">
        <v>60</v>
      </c>
      <c r="C57" s="75"/>
      <c r="D57" s="75"/>
      <c r="E57" s="75"/>
      <c r="F57" s="75"/>
      <c r="G57" s="75"/>
      <c r="H57" s="75"/>
      <c r="I57" s="75"/>
      <c r="J57" s="75"/>
      <c r="K57" s="75"/>
      <c r="L57" s="52"/>
    </row>
    <row r="58" spans="1:12" ht="12.75" customHeight="1">
      <c r="A58" s="9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2"/>
    </row>
    <row r="59" spans="1:12">
      <c r="A59" s="78" t="s">
        <v>122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</row>
    <row r="60" spans="1:12" ht="50.25" customHeight="1">
      <c r="A60" s="77" t="s">
        <v>104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</row>
  </sheetData>
  <sheetProtection selectLockedCells="1" selectUnlockedCells="1"/>
  <mergeCells count="40">
    <mergeCell ref="A59:K59"/>
    <mergeCell ref="A60:K60"/>
    <mergeCell ref="B55:K55"/>
    <mergeCell ref="B56:K56"/>
    <mergeCell ref="B57:K57"/>
    <mergeCell ref="B39:K39"/>
    <mergeCell ref="B40:K40"/>
    <mergeCell ref="B41:K41"/>
    <mergeCell ref="B42:K42"/>
    <mergeCell ref="B54:K54"/>
    <mergeCell ref="A45:K45"/>
    <mergeCell ref="B46:K46"/>
    <mergeCell ref="B47:K47"/>
    <mergeCell ref="B48:K48"/>
    <mergeCell ref="A51:K51"/>
    <mergeCell ref="B52:K52"/>
    <mergeCell ref="B53:K53"/>
    <mergeCell ref="B49:I49"/>
    <mergeCell ref="B43:C43"/>
    <mergeCell ref="B32:K32"/>
    <mergeCell ref="A34:K34"/>
    <mergeCell ref="B35:K35"/>
    <mergeCell ref="B36:K36"/>
    <mergeCell ref="A38:K38"/>
    <mergeCell ref="B27:K27"/>
    <mergeCell ref="B28:K28"/>
    <mergeCell ref="B29:K29"/>
    <mergeCell ref="B30:K30"/>
    <mergeCell ref="B31:K31"/>
    <mergeCell ref="A22:K22"/>
    <mergeCell ref="B23:K23"/>
    <mergeCell ref="B24:K24"/>
    <mergeCell ref="B25:K25"/>
    <mergeCell ref="B26:K26"/>
    <mergeCell ref="A18:F18"/>
    <mergeCell ref="A19:K19"/>
    <mergeCell ref="A20:K20"/>
    <mergeCell ref="J2:K2"/>
    <mergeCell ref="A1:I2"/>
    <mergeCell ref="J1:K1"/>
  </mergeCells>
  <phoneticPr fontId="25" type="noConversion"/>
  <pageMargins left="0.2361111111111111" right="0.2361111111111111" top="0.52083333333333337" bottom="0.5" header="0.51180555555555551" footer="0.51180555555555551"/>
  <pageSetup paperSize="9" firstPageNumber="0" orientation="landscape" r:id="rId1"/>
  <headerFooter alignWithMargins="0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DA2DE-F45D-412A-ADA8-44B6B5587C7D}">
  <dimension ref="A1:K8"/>
  <sheetViews>
    <sheetView zoomScaleNormal="100" workbookViewId="0">
      <selection activeCell="H5" sqref="H5:H7"/>
    </sheetView>
  </sheetViews>
  <sheetFormatPr defaultRowHeight="12.75"/>
  <cols>
    <col min="1" max="1" width="6.85546875" style="64" customWidth="1"/>
    <col min="2" max="2" width="27.7109375" style="64" customWidth="1"/>
    <col min="3" max="3" width="22.85546875" style="64" customWidth="1"/>
    <col min="4" max="5" width="9.140625" style="64"/>
    <col min="6" max="7" width="10.42578125" style="64" customWidth="1"/>
    <col min="8" max="8" width="6.5703125" style="64" customWidth="1"/>
    <col min="9" max="9" width="9.140625" style="64"/>
    <col min="10" max="11" width="10.42578125" style="64" customWidth="1"/>
    <col min="12" max="16384" width="9.140625" style="64"/>
  </cols>
  <sheetData>
    <row r="1" spans="1:11" ht="15.75" customHeight="1">
      <c r="A1" s="82" t="s">
        <v>114</v>
      </c>
      <c r="B1" s="82"/>
      <c r="C1" s="82"/>
      <c r="D1" s="82"/>
      <c r="E1" s="82"/>
      <c r="F1" s="82"/>
      <c r="G1" s="82"/>
      <c r="H1" s="82"/>
      <c r="I1" s="82"/>
      <c r="J1" s="84" t="str">
        <f>'pakiet 1'!J1:K1</f>
        <v>7 /2021/TP</v>
      </c>
      <c r="K1" s="85"/>
    </row>
    <row r="2" spans="1:11" s="51" customFormat="1" ht="15.75" customHeight="1">
      <c r="A2" s="83"/>
      <c r="B2" s="83"/>
      <c r="C2" s="83"/>
      <c r="D2" s="83"/>
      <c r="E2" s="83"/>
      <c r="F2" s="83"/>
      <c r="G2" s="83"/>
      <c r="H2" s="83"/>
      <c r="I2" s="83"/>
      <c r="J2" s="81" t="str">
        <f>'pakiet 1'!J2:K2</f>
        <v>Zał. nr 2</v>
      </c>
      <c r="K2" s="69"/>
    </row>
    <row r="3" spans="1:11" s="63" customFormat="1" ht="38.25">
      <c r="A3" s="55" t="s">
        <v>1</v>
      </c>
      <c r="B3" s="55" t="s">
        <v>67</v>
      </c>
      <c r="C3" s="55" t="s">
        <v>107</v>
      </c>
      <c r="D3" s="55" t="s">
        <v>2</v>
      </c>
      <c r="E3" s="55" t="s">
        <v>3</v>
      </c>
      <c r="F3" s="40" t="s">
        <v>4</v>
      </c>
      <c r="G3" s="40" t="s">
        <v>68</v>
      </c>
      <c r="H3" s="55" t="s">
        <v>25</v>
      </c>
      <c r="I3" s="40" t="s">
        <v>6</v>
      </c>
      <c r="J3" s="40" t="s">
        <v>7</v>
      </c>
      <c r="K3" s="40" t="s">
        <v>69</v>
      </c>
    </row>
    <row r="4" spans="1:11">
      <c r="A4" s="79" t="s">
        <v>108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1">
      <c r="A5" s="41" t="s">
        <v>9</v>
      </c>
      <c r="B5" s="43" t="s">
        <v>109</v>
      </c>
      <c r="C5" s="42"/>
      <c r="D5" s="44" t="s">
        <v>15</v>
      </c>
      <c r="E5" s="45">
        <v>20</v>
      </c>
      <c r="F5" s="46"/>
      <c r="G5" s="53">
        <f>E5*F5</f>
        <v>0</v>
      </c>
      <c r="H5" s="47"/>
      <c r="I5" s="53">
        <f>G5*H5</f>
        <v>0</v>
      </c>
      <c r="J5" s="53">
        <f>K5/E5</f>
        <v>0</v>
      </c>
      <c r="K5" s="53">
        <f>G5+I5</f>
        <v>0</v>
      </c>
    </row>
    <row r="6" spans="1:11">
      <c r="A6" s="41" t="s">
        <v>10</v>
      </c>
      <c r="B6" s="43" t="s">
        <v>110</v>
      </c>
      <c r="C6" s="42"/>
      <c r="D6" s="44" t="s">
        <v>15</v>
      </c>
      <c r="E6" s="45">
        <v>20</v>
      </c>
      <c r="F6" s="48"/>
      <c r="G6" s="53">
        <f t="shared" ref="G6:G7" si="0">E6*F6</f>
        <v>0</v>
      </c>
      <c r="H6" s="47"/>
      <c r="I6" s="53">
        <f t="shared" ref="I6:I7" si="1">G6*H6</f>
        <v>0</v>
      </c>
      <c r="J6" s="53">
        <f t="shared" ref="J6:J7" si="2">K6/E6</f>
        <v>0</v>
      </c>
      <c r="K6" s="53">
        <f t="shared" ref="K6:K7" si="3">G6+I6</f>
        <v>0</v>
      </c>
    </row>
    <row r="7" spans="1:11">
      <c r="A7" s="41" t="s">
        <v>11</v>
      </c>
      <c r="B7" s="43" t="s">
        <v>111</v>
      </c>
      <c r="C7" s="42"/>
      <c r="D7" s="44" t="s">
        <v>15</v>
      </c>
      <c r="E7" s="45">
        <v>20</v>
      </c>
      <c r="F7" s="48"/>
      <c r="G7" s="53">
        <f t="shared" si="0"/>
        <v>0</v>
      </c>
      <c r="H7" s="47"/>
      <c r="I7" s="53">
        <f t="shared" si="1"/>
        <v>0</v>
      </c>
      <c r="J7" s="53">
        <f t="shared" si="2"/>
        <v>0</v>
      </c>
      <c r="K7" s="53">
        <f t="shared" si="3"/>
        <v>0</v>
      </c>
    </row>
    <row r="8" spans="1:11">
      <c r="A8" s="80" t="s">
        <v>112</v>
      </c>
      <c r="B8" s="80"/>
      <c r="C8" s="80"/>
      <c r="D8" s="80"/>
      <c r="E8" s="80"/>
      <c r="F8" s="80"/>
      <c r="G8" s="49">
        <f>SUM(G5:G7)</f>
        <v>0</v>
      </c>
      <c r="H8" s="50"/>
      <c r="I8" s="49">
        <f>SUM(I5:I7)</f>
        <v>0</v>
      </c>
      <c r="J8" s="49"/>
      <c r="K8" s="49">
        <f>SUM(K5:K7)</f>
        <v>0</v>
      </c>
    </row>
  </sheetData>
  <mergeCells count="5">
    <mergeCell ref="A4:K4"/>
    <mergeCell ref="A8:F8"/>
    <mergeCell ref="J2:K2"/>
    <mergeCell ref="A1:I2"/>
    <mergeCell ref="J1:K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zoomScale="80" zoomScaleNormal="80" workbookViewId="0">
      <selection activeCell="C4" sqref="C4"/>
    </sheetView>
  </sheetViews>
  <sheetFormatPr defaultRowHeight="12.75"/>
  <cols>
    <col min="1" max="1" width="4.140625" style="13" customWidth="1"/>
    <col min="2" max="2" width="9.140625" style="13"/>
    <col min="3" max="3" width="75.140625" style="8" customWidth="1"/>
    <col min="4" max="4" width="5.5703125" style="13" customWidth="1"/>
    <col min="5" max="5" width="4.85546875" style="13" customWidth="1"/>
    <col min="6" max="6" width="7.42578125" style="15" customWidth="1"/>
    <col min="7" max="7" width="8.42578125" style="15" customWidth="1"/>
    <col min="8" max="8" width="4.7109375" style="13" customWidth="1"/>
    <col min="9" max="9" width="8.7109375" style="15" customWidth="1"/>
    <col min="10" max="10" width="9.42578125" style="15" customWidth="1"/>
    <col min="11" max="11" width="8.42578125" style="15" customWidth="1"/>
    <col min="12" max="16384" width="9.140625" style="13"/>
  </cols>
  <sheetData>
    <row r="1" spans="1:11" s="51" customFormat="1" ht="20.25" customHeight="1">
      <c r="A1" s="82" t="s">
        <v>115</v>
      </c>
      <c r="B1" s="82"/>
      <c r="C1" s="82"/>
      <c r="D1" s="82"/>
      <c r="E1" s="82"/>
      <c r="F1" s="82"/>
      <c r="G1" s="82"/>
      <c r="H1" s="82"/>
      <c r="I1" s="82"/>
      <c r="J1" s="72" t="str">
        <f>'pakiet 1'!J1:K1</f>
        <v>7 /2021/TP</v>
      </c>
      <c r="K1" s="72"/>
    </row>
    <row r="2" spans="1:11" ht="20.25" customHeight="1">
      <c r="A2" s="83"/>
      <c r="B2" s="83"/>
      <c r="C2" s="83"/>
      <c r="D2" s="83"/>
      <c r="E2" s="83"/>
      <c r="F2" s="83"/>
      <c r="G2" s="83"/>
      <c r="H2" s="83"/>
      <c r="I2" s="83"/>
      <c r="J2" s="81" t="str">
        <f>'pakiet 2'!J2:K2</f>
        <v>Zał. nr 2</v>
      </c>
      <c r="K2" s="87"/>
    </row>
    <row r="3" spans="1:11" ht="38.25">
      <c r="A3" s="2" t="s">
        <v>72</v>
      </c>
      <c r="B3" s="2" t="s">
        <v>73</v>
      </c>
      <c r="C3" s="2" t="s">
        <v>74</v>
      </c>
      <c r="D3" s="2" t="s">
        <v>75</v>
      </c>
      <c r="E3" s="2" t="s">
        <v>3</v>
      </c>
      <c r="F3" s="3" t="s">
        <v>4</v>
      </c>
      <c r="G3" s="3" t="s">
        <v>5</v>
      </c>
      <c r="H3" s="2" t="s">
        <v>76</v>
      </c>
      <c r="I3" s="3" t="s">
        <v>77</v>
      </c>
      <c r="J3" s="3" t="s">
        <v>78</v>
      </c>
      <c r="K3" s="3" t="s">
        <v>8</v>
      </c>
    </row>
    <row r="4" spans="1:11" ht="84.75" customHeight="1">
      <c r="A4" s="28" t="s">
        <v>9</v>
      </c>
      <c r="B4" s="28"/>
      <c r="C4" s="1" t="s">
        <v>79</v>
      </c>
      <c r="D4" s="28" t="s">
        <v>15</v>
      </c>
      <c r="E4" s="29">
        <v>10</v>
      </c>
      <c r="F4" s="30"/>
      <c r="G4" s="30">
        <f>F4*E4</f>
        <v>0</v>
      </c>
      <c r="H4" s="25"/>
      <c r="I4" s="30">
        <f>G4*H4</f>
        <v>0</v>
      </c>
      <c r="J4" s="30">
        <f>K4/E4</f>
        <v>0</v>
      </c>
      <c r="K4" s="30">
        <f>G4+I4</f>
        <v>0</v>
      </c>
    </row>
    <row r="5" spans="1:11" ht="89.25" customHeight="1">
      <c r="A5" s="28" t="s">
        <v>10</v>
      </c>
      <c r="B5" s="28"/>
      <c r="C5" s="1" t="s">
        <v>80</v>
      </c>
      <c r="D5" s="28" t="s">
        <v>15</v>
      </c>
      <c r="E5" s="29">
        <v>10</v>
      </c>
      <c r="F5" s="30"/>
      <c r="G5" s="30">
        <f t="shared" ref="G5:G6" si="0">F5*E5</f>
        <v>0</v>
      </c>
      <c r="H5" s="25"/>
      <c r="I5" s="30">
        <f t="shared" ref="I5:I6" si="1">G5*H5</f>
        <v>0</v>
      </c>
      <c r="J5" s="30">
        <f t="shared" ref="J5:J6" si="2">K5/E5</f>
        <v>0</v>
      </c>
      <c r="K5" s="30">
        <f t="shared" ref="K5:K6" si="3">G5+I5</f>
        <v>0</v>
      </c>
    </row>
    <row r="6" spans="1:11" ht="84" customHeight="1">
      <c r="A6" s="28" t="s">
        <v>11</v>
      </c>
      <c r="B6" s="28"/>
      <c r="C6" s="1" t="s">
        <v>81</v>
      </c>
      <c r="D6" s="28" t="s">
        <v>15</v>
      </c>
      <c r="E6" s="29">
        <v>20</v>
      </c>
      <c r="F6" s="30"/>
      <c r="G6" s="30">
        <f t="shared" si="0"/>
        <v>0</v>
      </c>
      <c r="H6" s="25"/>
      <c r="I6" s="30">
        <f t="shared" si="1"/>
        <v>0</v>
      </c>
      <c r="J6" s="30">
        <f t="shared" si="2"/>
        <v>0</v>
      </c>
      <c r="K6" s="30">
        <f t="shared" si="3"/>
        <v>0</v>
      </c>
    </row>
    <row r="7" spans="1:11" ht="28.5" customHeight="1">
      <c r="A7" s="86" t="s">
        <v>21</v>
      </c>
      <c r="B7" s="86"/>
      <c r="C7" s="86"/>
      <c r="D7" s="86"/>
      <c r="E7" s="31"/>
      <c r="F7" s="32"/>
      <c r="G7" s="7">
        <f>SUM(G4:G6)</f>
        <v>0</v>
      </c>
      <c r="H7" s="31"/>
      <c r="I7" s="7">
        <f>SUM(I4:I6)</f>
        <v>0</v>
      </c>
      <c r="J7" s="32"/>
      <c r="K7" s="7">
        <f>SUM(K4:K6)</f>
        <v>0</v>
      </c>
    </row>
  </sheetData>
  <sheetProtection selectLockedCells="1" selectUnlockedCells="1"/>
  <mergeCells count="4">
    <mergeCell ref="A7:D7"/>
    <mergeCell ref="J2:K2"/>
    <mergeCell ref="A1:I2"/>
    <mergeCell ref="J1:K1"/>
  </mergeCells>
  <pageMargins left="0.2361111111111111" right="0.2361111111111111" top="0.54166666666666663" bottom="0.74791666666666667" header="0.51180555555555551" footer="0.51180555555555551"/>
  <pageSetup paperSize="9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3"/>
  <sheetViews>
    <sheetView zoomScale="80" zoomScaleNormal="80" workbookViewId="0">
      <selection activeCell="B6" sqref="B6"/>
    </sheetView>
  </sheetViews>
  <sheetFormatPr defaultRowHeight="12.75"/>
  <cols>
    <col min="1" max="1" width="4.42578125" style="51" customWidth="1"/>
    <col min="2" max="2" width="51.140625" style="8" customWidth="1"/>
    <col min="3" max="3" width="15.85546875" style="51" customWidth="1"/>
    <col min="4" max="4" width="6.140625" style="51" customWidth="1"/>
    <col min="5" max="5" width="4.85546875" style="51" customWidth="1"/>
    <col min="6" max="6" width="8.7109375" style="51" customWidth="1"/>
    <col min="7" max="7" width="13" style="15" customWidth="1"/>
    <col min="8" max="8" width="5.85546875" style="51" customWidth="1"/>
    <col min="9" max="9" width="10.85546875" style="15" customWidth="1"/>
    <col min="10" max="10" width="10" style="51" customWidth="1"/>
    <col min="11" max="11" width="13.5703125" style="15" customWidth="1"/>
    <col min="12" max="16384" width="9.140625" style="51"/>
  </cols>
  <sheetData>
    <row r="1" spans="1:11" ht="19.5" customHeight="1">
      <c r="A1" s="82" t="s">
        <v>116</v>
      </c>
      <c r="B1" s="82"/>
      <c r="C1" s="82"/>
      <c r="D1" s="82"/>
      <c r="E1" s="82"/>
      <c r="F1" s="82"/>
      <c r="G1" s="82"/>
      <c r="H1" s="82"/>
      <c r="I1" s="82"/>
      <c r="J1" s="72" t="str">
        <f>'pakiet 1'!J1:K1</f>
        <v>7 /2021/TP</v>
      </c>
      <c r="K1" s="72"/>
    </row>
    <row r="2" spans="1:11" ht="19.5" customHeight="1">
      <c r="A2" s="83"/>
      <c r="B2" s="83"/>
      <c r="C2" s="83"/>
      <c r="D2" s="83"/>
      <c r="E2" s="83"/>
      <c r="F2" s="83"/>
      <c r="G2" s="83"/>
      <c r="H2" s="83"/>
      <c r="I2" s="83"/>
      <c r="J2" s="81" t="str">
        <f>'pakiet 3'!J2:K2</f>
        <v>Zał. nr 2</v>
      </c>
      <c r="K2" s="81"/>
    </row>
    <row r="3" spans="1:11" ht="38.25">
      <c r="A3" s="44" t="s">
        <v>1</v>
      </c>
      <c r="B3" s="44" t="s">
        <v>70</v>
      </c>
      <c r="C3" s="44" t="s">
        <v>23</v>
      </c>
      <c r="D3" s="44" t="s">
        <v>2</v>
      </c>
      <c r="E3" s="44" t="s">
        <v>3</v>
      </c>
      <c r="F3" s="44" t="s">
        <v>71</v>
      </c>
      <c r="G3" s="53" t="s">
        <v>5</v>
      </c>
      <c r="H3" s="44" t="s">
        <v>0</v>
      </c>
      <c r="I3" s="53" t="s">
        <v>6</v>
      </c>
      <c r="J3" s="44" t="s">
        <v>7</v>
      </c>
      <c r="K3" s="53" t="s">
        <v>69</v>
      </c>
    </row>
    <row r="4" spans="1:11" s="8" customFormat="1" ht="20.25" customHeight="1">
      <c r="A4" s="91" t="s">
        <v>82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1" ht="17.25" customHeight="1">
      <c r="A5" s="44" t="s">
        <v>9</v>
      </c>
      <c r="B5" s="42" t="s">
        <v>83</v>
      </c>
      <c r="C5" s="44"/>
      <c r="D5" s="44" t="s">
        <v>15</v>
      </c>
      <c r="E5" s="44">
        <v>50</v>
      </c>
      <c r="F5" s="53"/>
      <c r="G5" s="53">
        <f>E5*F5</f>
        <v>0</v>
      </c>
      <c r="H5" s="25"/>
      <c r="I5" s="53">
        <f>G5*H5</f>
        <v>0</v>
      </c>
      <c r="J5" s="46">
        <f>K5/E5</f>
        <v>0</v>
      </c>
      <c r="K5" s="53">
        <f>G5+I5</f>
        <v>0</v>
      </c>
    </row>
    <row r="6" spans="1:11" ht="17.25" customHeight="1">
      <c r="A6" s="44" t="s">
        <v>10</v>
      </c>
      <c r="B6" s="42" t="s">
        <v>84</v>
      </c>
      <c r="C6" s="44"/>
      <c r="D6" s="44" t="s">
        <v>15</v>
      </c>
      <c r="E6" s="44">
        <v>50</v>
      </c>
      <c r="F6" s="53"/>
      <c r="G6" s="53">
        <f t="shared" ref="G6:G9" si="0">E6*F6</f>
        <v>0</v>
      </c>
      <c r="H6" s="25"/>
      <c r="I6" s="53">
        <f t="shared" ref="I6:I9" si="1">G6*H6</f>
        <v>0</v>
      </c>
      <c r="J6" s="46">
        <f t="shared" ref="J6:J9" si="2">K6/E6</f>
        <v>0</v>
      </c>
      <c r="K6" s="53">
        <f t="shared" ref="K6:K9" si="3">G6+I6</f>
        <v>0</v>
      </c>
    </row>
    <row r="7" spans="1:11" ht="17.25" customHeight="1">
      <c r="A7" s="44" t="s">
        <v>11</v>
      </c>
      <c r="B7" s="42" t="s">
        <v>85</v>
      </c>
      <c r="C7" s="44"/>
      <c r="D7" s="44" t="s">
        <v>15</v>
      </c>
      <c r="E7" s="44">
        <v>50</v>
      </c>
      <c r="F7" s="53"/>
      <c r="G7" s="53">
        <f t="shared" si="0"/>
        <v>0</v>
      </c>
      <c r="H7" s="25"/>
      <c r="I7" s="53">
        <f t="shared" si="1"/>
        <v>0</v>
      </c>
      <c r="J7" s="46">
        <f t="shared" si="2"/>
        <v>0</v>
      </c>
      <c r="K7" s="53">
        <f t="shared" si="3"/>
        <v>0</v>
      </c>
    </row>
    <row r="8" spans="1:11" ht="17.25" customHeight="1">
      <c r="A8" s="44" t="s">
        <v>12</v>
      </c>
      <c r="B8" s="42" t="s">
        <v>86</v>
      </c>
      <c r="C8" s="44"/>
      <c r="D8" s="44" t="s">
        <v>15</v>
      </c>
      <c r="E8" s="44">
        <v>50</v>
      </c>
      <c r="F8" s="53"/>
      <c r="G8" s="53">
        <f t="shared" si="0"/>
        <v>0</v>
      </c>
      <c r="H8" s="25"/>
      <c r="I8" s="53">
        <f t="shared" si="1"/>
        <v>0</v>
      </c>
      <c r="J8" s="46">
        <f t="shared" si="2"/>
        <v>0</v>
      </c>
      <c r="K8" s="53">
        <f t="shared" si="3"/>
        <v>0</v>
      </c>
    </row>
    <row r="9" spans="1:11" ht="24" customHeight="1">
      <c r="A9" s="4" t="s">
        <v>13</v>
      </c>
      <c r="B9" s="35" t="s">
        <v>87</v>
      </c>
      <c r="C9" s="4"/>
      <c r="D9" s="4" t="s">
        <v>15</v>
      </c>
      <c r="E9" s="4">
        <v>30</v>
      </c>
      <c r="F9" s="27"/>
      <c r="G9" s="53">
        <f t="shared" si="0"/>
        <v>0</v>
      </c>
      <c r="H9" s="36"/>
      <c r="I9" s="53">
        <f t="shared" si="1"/>
        <v>0</v>
      </c>
      <c r="J9" s="46">
        <f t="shared" si="2"/>
        <v>0</v>
      </c>
      <c r="K9" s="53">
        <f t="shared" si="3"/>
        <v>0</v>
      </c>
    </row>
    <row r="10" spans="1:11" ht="17.25" customHeight="1">
      <c r="A10" s="65" t="s">
        <v>21</v>
      </c>
      <c r="B10" s="65"/>
      <c r="C10" s="65"/>
      <c r="D10" s="65"/>
      <c r="E10" s="65"/>
      <c r="F10" s="65"/>
      <c r="G10" s="40">
        <f>SUM(G5:G9)</f>
        <v>0</v>
      </c>
      <c r="H10" s="37"/>
      <c r="I10" s="40">
        <f>SUM(I5:I9)</f>
        <v>0</v>
      </c>
      <c r="J10" s="5"/>
      <c r="K10" s="40">
        <f>SUM(K5:K9)</f>
        <v>0</v>
      </c>
    </row>
    <row r="11" spans="1:11" s="8" customFormat="1" ht="57" customHeight="1">
      <c r="A11" s="92" t="s">
        <v>88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</row>
    <row r="12" spans="1:11" ht="17.25" customHeight="1">
      <c r="A12" s="44" t="s">
        <v>9</v>
      </c>
      <c r="B12" s="42" t="s">
        <v>89</v>
      </c>
      <c r="C12" s="44"/>
      <c r="D12" s="44" t="s">
        <v>15</v>
      </c>
      <c r="E12" s="44">
        <v>5</v>
      </c>
      <c r="F12" s="53"/>
      <c r="G12" s="53">
        <f>F12*E12</f>
        <v>0</v>
      </c>
      <c r="H12" s="25"/>
      <c r="I12" s="53">
        <f>G12*H12</f>
        <v>0</v>
      </c>
      <c r="J12" s="46">
        <f>K12/E12</f>
        <v>0</v>
      </c>
      <c r="K12" s="53">
        <f>G12+I12</f>
        <v>0</v>
      </c>
    </row>
    <row r="13" spans="1:11" ht="17.25" customHeight="1">
      <c r="A13" s="44" t="s">
        <v>10</v>
      </c>
      <c r="B13" s="42" t="s">
        <v>90</v>
      </c>
      <c r="C13" s="44"/>
      <c r="D13" s="44" t="s">
        <v>15</v>
      </c>
      <c r="E13" s="44">
        <v>5</v>
      </c>
      <c r="F13" s="53"/>
      <c r="G13" s="53">
        <f t="shared" ref="G13:G14" si="4">F13*E13</f>
        <v>0</v>
      </c>
      <c r="H13" s="25"/>
      <c r="I13" s="53">
        <f t="shared" ref="I13:I14" si="5">G13*H13</f>
        <v>0</v>
      </c>
      <c r="J13" s="46">
        <f t="shared" ref="J13:J14" si="6">K13/E13</f>
        <v>0</v>
      </c>
      <c r="K13" s="53">
        <f t="shared" ref="K13:K14" si="7">G13+I13</f>
        <v>0</v>
      </c>
    </row>
    <row r="14" spans="1:11" ht="17.25" customHeight="1">
      <c r="A14" s="44" t="s">
        <v>11</v>
      </c>
      <c r="B14" s="42" t="s">
        <v>91</v>
      </c>
      <c r="C14" s="44"/>
      <c r="D14" s="44" t="s">
        <v>15</v>
      </c>
      <c r="E14" s="44">
        <v>5</v>
      </c>
      <c r="F14" s="53"/>
      <c r="G14" s="53">
        <f t="shared" si="4"/>
        <v>0</v>
      </c>
      <c r="H14" s="25"/>
      <c r="I14" s="53">
        <f t="shared" si="5"/>
        <v>0</v>
      </c>
      <c r="J14" s="46">
        <f t="shared" si="6"/>
        <v>0</v>
      </c>
      <c r="K14" s="53">
        <f t="shared" si="7"/>
        <v>0</v>
      </c>
    </row>
    <row r="15" spans="1:11" ht="17.25" customHeight="1">
      <c r="A15" s="65" t="s">
        <v>21</v>
      </c>
      <c r="B15" s="65"/>
      <c r="C15" s="65"/>
      <c r="D15" s="65"/>
      <c r="E15" s="65"/>
      <c r="F15" s="65"/>
      <c r="G15" s="5">
        <f>SUM(G12:G14)</f>
        <v>0</v>
      </c>
      <c r="H15" s="11"/>
      <c r="I15" s="5">
        <f>SUM(I12:I14)</f>
        <v>0</v>
      </c>
      <c r="J15" s="40"/>
      <c r="K15" s="40">
        <f>SUM(K12:K14)</f>
        <v>0</v>
      </c>
    </row>
    <row r="16" spans="1:11" s="8" customFormat="1" ht="99.75" customHeight="1">
      <c r="A16" s="92" t="s">
        <v>92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</row>
    <row r="17" spans="1:11" ht="17.25" customHeight="1">
      <c r="A17" s="44" t="s">
        <v>9</v>
      </c>
      <c r="B17" s="42" t="s">
        <v>93</v>
      </c>
      <c r="C17" s="44"/>
      <c r="D17" s="44" t="s">
        <v>15</v>
      </c>
      <c r="E17" s="44">
        <v>5</v>
      </c>
      <c r="F17" s="53"/>
      <c r="G17" s="53">
        <f>F17*E17</f>
        <v>0</v>
      </c>
      <c r="H17" s="25"/>
      <c r="I17" s="53">
        <f>G17*H17</f>
        <v>0</v>
      </c>
      <c r="J17" s="46">
        <f>K17/E17</f>
        <v>0</v>
      </c>
      <c r="K17" s="53">
        <f>G17+I17</f>
        <v>0</v>
      </c>
    </row>
    <row r="18" spans="1:11" ht="17.25" customHeight="1">
      <c r="A18" s="44" t="s">
        <v>10</v>
      </c>
      <c r="B18" s="42" t="s">
        <v>94</v>
      </c>
      <c r="C18" s="44"/>
      <c r="D18" s="44" t="s">
        <v>15</v>
      </c>
      <c r="E18" s="44">
        <v>5</v>
      </c>
      <c r="F18" s="53"/>
      <c r="G18" s="53">
        <f t="shared" ref="G18:G19" si="8">F18*E18</f>
        <v>0</v>
      </c>
      <c r="H18" s="25"/>
      <c r="I18" s="53">
        <f t="shared" ref="I18:I19" si="9">G18*H18</f>
        <v>0</v>
      </c>
      <c r="J18" s="46">
        <f t="shared" ref="J18:J19" si="10">K18/E18</f>
        <v>0</v>
      </c>
      <c r="K18" s="53">
        <f t="shared" ref="K18:K19" si="11">G18+I18</f>
        <v>0</v>
      </c>
    </row>
    <row r="19" spans="1:11" ht="17.25" customHeight="1">
      <c r="A19" s="44" t="s">
        <v>11</v>
      </c>
      <c r="B19" s="42" t="s">
        <v>95</v>
      </c>
      <c r="C19" s="44"/>
      <c r="D19" s="44" t="s">
        <v>15</v>
      </c>
      <c r="E19" s="44">
        <v>5</v>
      </c>
      <c r="F19" s="53"/>
      <c r="G19" s="53">
        <f t="shared" si="8"/>
        <v>0</v>
      </c>
      <c r="H19" s="25"/>
      <c r="I19" s="53">
        <f t="shared" si="9"/>
        <v>0</v>
      </c>
      <c r="J19" s="46">
        <f t="shared" si="10"/>
        <v>0</v>
      </c>
      <c r="K19" s="53">
        <f t="shared" si="11"/>
        <v>0</v>
      </c>
    </row>
    <row r="20" spans="1:11" ht="17.25" customHeight="1">
      <c r="A20" s="65" t="s">
        <v>21</v>
      </c>
      <c r="B20" s="65"/>
      <c r="C20" s="65"/>
      <c r="D20" s="65"/>
      <c r="E20" s="65"/>
      <c r="F20" s="65"/>
      <c r="G20" s="5">
        <f>SUM(G17:G19)</f>
        <v>0</v>
      </c>
      <c r="H20" s="11"/>
      <c r="I20" s="5">
        <f>SUM(I17:I19)</f>
        <v>0</v>
      </c>
      <c r="J20" s="40"/>
      <c r="K20" s="40">
        <f>SUM(K17:K19)</f>
        <v>0</v>
      </c>
    </row>
    <row r="21" spans="1:11" s="8" customFormat="1" ht="72.75" customHeight="1">
      <c r="A21" s="92" t="s">
        <v>96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</row>
    <row r="22" spans="1:11" ht="17.25" customHeight="1">
      <c r="A22" s="44" t="s">
        <v>9</v>
      </c>
      <c r="B22" s="42" t="s">
        <v>97</v>
      </c>
      <c r="C22" s="44"/>
      <c r="D22" s="44" t="s">
        <v>15</v>
      </c>
      <c r="E22" s="44">
        <v>5</v>
      </c>
      <c r="F22" s="53"/>
      <c r="G22" s="53">
        <f>F22*E22</f>
        <v>0</v>
      </c>
      <c r="H22" s="25"/>
      <c r="I22" s="53">
        <f>G22*H22</f>
        <v>0</v>
      </c>
      <c r="J22" s="45">
        <f>K22/E22</f>
        <v>0</v>
      </c>
      <c r="K22" s="53">
        <f>G22+I22</f>
        <v>0</v>
      </c>
    </row>
    <row r="23" spans="1:11" ht="17.25" customHeight="1">
      <c r="A23" s="44" t="s">
        <v>10</v>
      </c>
      <c r="B23" s="42" t="s">
        <v>98</v>
      </c>
      <c r="C23" s="44"/>
      <c r="D23" s="44" t="s">
        <v>15</v>
      </c>
      <c r="E23" s="44">
        <v>5</v>
      </c>
      <c r="F23" s="53"/>
      <c r="G23" s="53">
        <f t="shared" ref="G23:G24" si="12">F23*E23</f>
        <v>0</v>
      </c>
      <c r="H23" s="25"/>
      <c r="I23" s="53">
        <f t="shared" ref="I23:I24" si="13">G23*H23</f>
        <v>0</v>
      </c>
      <c r="J23" s="45">
        <f t="shared" ref="J23:J24" si="14">K23/E23</f>
        <v>0</v>
      </c>
      <c r="K23" s="53">
        <f t="shared" ref="K23:K24" si="15">G23+I23</f>
        <v>0</v>
      </c>
    </row>
    <row r="24" spans="1:11" ht="17.25" customHeight="1">
      <c r="A24" s="44" t="s">
        <v>11</v>
      </c>
      <c r="B24" s="42" t="s">
        <v>99</v>
      </c>
      <c r="C24" s="44"/>
      <c r="D24" s="44" t="s">
        <v>15</v>
      </c>
      <c r="E24" s="44">
        <v>5</v>
      </c>
      <c r="F24" s="53"/>
      <c r="G24" s="53">
        <f t="shared" si="12"/>
        <v>0</v>
      </c>
      <c r="H24" s="25"/>
      <c r="I24" s="53">
        <f t="shared" si="13"/>
        <v>0</v>
      </c>
      <c r="J24" s="45">
        <f t="shared" si="14"/>
        <v>0</v>
      </c>
      <c r="K24" s="53">
        <f t="shared" si="15"/>
        <v>0</v>
      </c>
    </row>
    <row r="25" spans="1:11" ht="25.5" customHeight="1">
      <c r="A25" s="65" t="s">
        <v>21</v>
      </c>
      <c r="B25" s="65"/>
      <c r="C25" s="65"/>
      <c r="D25" s="65"/>
      <c r="E25" s="65"/>
      <c r="F25" s="53"/>
      <c r="G25" s="40">
        <f>SUM(G22:G24)</f>
        <v>0</v>
      </c>
      <c r="H25" s="26"/>
      <c r="I25" s="40">
        <f>SUM(I22:I24)</f>
        <v>0</v>
      </c>
      <c r="J25" s="55"/>
      <c r="K25" s="40">
        <f>SUM(K22:K24)</f>
        <v>0</v>
      </c>
    </row>
    <row r="26" spans="1:11" s="8" customFormat="1" ht="51.75" customHeight="1">
      <c r="A26" s="92" t="s">
        <v>100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</row>
    <row r="27" spans="1:11" ht="17.25" customHeight="1">
      <c r="A27" s="44" t="s">
        <v>9</v>
      </c>
      <c r="B27" s="42" t="s">
        <v>138</v>
      </c>
      <c r="C27" s="44"/>
      <c r="D27" s="44" t="s">
        <v>15</v>
      </c>
      <c r="E27" s="44">
        <v>5</v>
      </c>
      <c r="F27" s="44"/>
      <c r="G27" s="53">
        <f>F27*E27</f>
        <v>0</v>
      </c>
      <c r="H27" s="25"/>
      <c r="I27" s="53">
        <f>G27*H27</f>
        <v>0</v>
      </c>
      <c r="J27" s="45">
        <f>K27/E27</f>
        <v>0</v>
      </c>
      <c r="K27" s="53">
        <f>G27+I27</f>
        <v>0</v>
      </c>
    </row>
    <row r="28" spans="1:11" ht="25.5" customHeight="1">
      <c r="A28" s="65" t="s">
        <v>21</v>
      </c>
      <c r="B28" s="65"/>
      <c r="C28" s="65"/>
      <c r="D28" s="65"/>
      <c r="E28" s="65"/>
      <c r="F28" s="44"/>
      <c r="G28" s="40">
        <f>SUM(G27)</f>
        <v>0</v>
      </c>
      <c r="H28" s="26"/>
      <c r="I28" s="40">
        <f>SUM(I27)</f>
        <v>0</v>
      </c>
      <c r="J28" s="55"/>
      <c r="K28" s="40">
        <f>SUM(K27)</f>
        <v>0</v>
      </c>
    </row>
    <row r="29" spans="1:11" s="8" customFormat="1" ht="12.75" customHeight="1">
      <c r="A29" s="92" t="s">
        <v>101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</row>
    <row r="30" spans="1:11" ht="17.25" customHeight="1">
      <c r="A30" s="44" t="s">
        <v>9</v>
      </c>
      <c r="B30" s="42" t="s">
        <v>102</v>
      </c>
      <c r="C30" s="44"/>
      <c r="D30" s="44" t="s">
        <v>15</v>
      </c>
      <c r="E30" s="44">
        <v>300</v>
      </c>
      <c r="F30" s="44"/>
      <c r="G30" s="53">
        <f>F30*E30</f>
        <v>0</v>
      </c>
      <c r="H30" s="25"/>
      <c r="I30" s="53">
        <f>G30*H30</f>
        <v>0</v>
      </c>
      <c r="J30" s="45">
        <f>K30/E30</f>
        <v>0</v>
      </c>
      <c r="K30" s="53">
        <f>G30+I30</f>
        <v>0</v>
      </c>
    </row>
    <row r="31" spans="1:11" ht="17.25" customHeight="1">
      <c r="A31" s="4" t="s">
        <v>10</v>
      </c>
      <c r="B31" s="35" t="s">
        <v>139</v>
      </c>
      <c r="C31" s="4"/>
      <c r="D31" s="4" t="s">
        <v>15</v>
      </c>
      <c r="E31" s="4">
        <v>600</v>
      </c>
      <c r="F31" s="4"/>
      <c r="G31" s="53">
        <f>F31*E31</f>
        <v>0</v>
      </c>
      <c r="H31" s="36"/>
      <c r="I31" s="53">
        <f>G31*H31</f>
        <v>0</v>
      </c>
      <c r="J31" s="45">
        <f>K31/E31</f>
        <v>0</v>
      </c>
      <c r="K31" s="53">
        <f>G31+I31</f>
        <v>0</v>
      </c>
    </row>
    <row r="32" spans="1:11" ht="25.5" customHeight="1">
      <c r="A32" s="93" t="s">
        <v>21</v>
      </c>
      <c r="B32" s="93"/>
      <c r="C32" s="93"/>
      <c r="D32" s="93"/>
      <c r="E32" s="93"/>
      <c r="F32" s="4"/>
      <c r="G32" s="38">
        <f>SUM(G30)</f>
        <v>0</v>
      </c>
      <c r="H32" s="39"/>
      <c r="I32" s="38">
        <f>SUM(I30)</f>
        <v>0</v>
      </c>
      <c r="J32" s="59"/>
      <c r="K32" s="38">
        <f>SUM(K30)</f>
        <v>0</v>
      </c>
    </row>
    <row r="33" spans="1:11" s="60" customFormat="1" ht="30.75" customHeight="1">
      <c r="A33" s="88" t="s">
        <v>103</v>
      </c>
      <c r="B33" s="89"/>
      <c r="C33" s="89"/>
      <c r="D33" s="89"/>
      <c r="E33" s="90"/>
      <c r="F33" s="34"/>
      <c r="G33" s="33">
        <f>G10+G15+G20+G25+G28+G32</f>
        <v>0</v>
      </c>
      <c r="H33" s="34"/>
      <c r="I33" s="33">
        <f>I10+I15+I20+I25+I28+I32</f>
        <v>0</v>
      </c>
      <c r="J33" s="34"/>
      <c r="K33" s="33">
        <f>K10+K15+K20+K25+K28+K32</f>
        <v>0</v>
      </c>
    </row>
  </sheetData>
  <sheetProtection selectLockedCells="1" selectUnlockedCells="1"/>
  <mergeCells count="16">
    <mergeCell ref="A1:I2"/>
    <mergeCell ref="J2:K2"/>
    <mergeCell ref="J1:K1"/>
    <mergeCell ref="A33:E33"/>
    <mergeCell ref="A4:K4"/>
    <mergeCell ref="A10:F10"/>
    <mergeCell ref="A11:K11"/>
    <mergeCell ref="A15:F15"/>
    <mergeCell ref="A16:K16"/>
    <mergeCell ref="A32:E32"/>
    <mergeCell ref="A20:F20"/>
    <mergeCell ref="A21:K21"/>
    <mergeCell ref="A25:E25"/>
    <mergeCell ref="A26:K26"/>
    <mergeCell ref="A28:E28"/>
    <mergeCell ref="A29:K29"/>
  </mergeCells>
  <pageMargins left="0.2361111111111111" right="0.2361111111111111" top="0.53125" bottom="0.74791666666666667" header="0.51180555555555551" footer="0.51180555555555551"/>
  <pageSetup paperSize="9" firstPageNumber="0" orientation="landscape" r:id="rId1"/>
  <headerFooter alignWithMargins="0"/>
  <rowBreaks count="1" manualBreakCount="1">
    <brk id="20" max="16383" man="1"/>
  </rowBreaks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1DD89-926D-4D7C-90C8-0F89A98FB460}">
  <sheetPr>
    <tabColor theme="0"/>
  </sheetPr>
  <dimension ref="A1:O16"/>
  <sheetViews>
    <sheetView zoomScaleNormal="100" workbookViewId="0">
      <selection activeCell="A7" sqref="A7:K7"/>
    </sheetView>
  </sheetViews>
  <sheetFormatPr defaultRowHeight="12.75"/>
  <cols>
    <col min="1" max="1" width="4.28515625" style="54" customWidth="1"/>
    <col min="2" max="2" width="12.7109375" style="54" customWidth="1"/>
    <col min="3" max="3" width="44.28515625" style="54" customWidth="1"/>
    <col min="4" max="4" width="7" style="54" customWidth="1"/>
    <col min="5" max="5" width="9" style="54" customWidth="1"/>
    <col min="6" max="6" width="7.85546875" style="52" customWidth="1"/>
    <col min="7" max="7" width="11.85546875" style="52" customWidth="1"/>
    <col min="8" max="8" width="8" style="54" customWidth="1"/>
    <col min="9" max="9" width="10.7109375" style="52" customWidth="1"/>
    <col min="10" max="10" width="7.5703125" style="52" customWidth="1"/>
    <col min="11" max="11" width="13.7109375" style="52" customWidth="1"/>
    <col min="12" max="16384" width="9.140625" style="54"/>
  </cols>
  <sheetData>
    <row r="1" spans="1:15" ht="15" customHeight="1">
      <c r="A1" s="98" t="s">
        <v>126</v>
      </c>
      <c r="B1" s="98"/>
      <c r="C1" s="98"/>
      <c r="D1" s="98"/>
      <c r="E1" s="98"/>
      <c r="F1" s="98"/>
      <c r="G1" s="98"/>
      <c r="H1" s="98"/>
      <c r="I1" s="98"/>
      <c r="J1" s="72" t="str">
        <f>'pakiet 1'!J1:K1</f>
        <v>7 /2021/TP</v>
      </c>
      <c r="K1" s="72"/>
    </row>
    <row r="2" spans="1:15" s="51" customFormat="1" ht="15" customHeight="1">
      <c r="A2" s="83"/>
      <c r="B2" s="83"/>
      <c r="C2" s="83"/>
      <c r="D2" s="83"/>
      <c r="E2" s="83"/>
      <c r="F2" s="83"/>
      <c r="G2" s="83"/>
      <c r="H2" s="83"/>
      <c r="I2" s="83"/>
      <c r="J2" s="81" t="str">
        <f>'pakiet 1'!J2:K2</f>
        <v>Zał. nr 2</v>
      </c>
      <c r="K2" s="81"/>
    </row>
    <row r="3" spans="1:15" s="51" customFormat="1" ht="39.75" customHeight="1">
      <c r="A3" s="44" t="s">
        <v>1</v>
      </c>
      <c r="B3" s="44" t="s">
        <v>23</v>
      </c>
      <c r="C3" s="44" t="s">
        <v>24</v>
      </c>
      <c r="D3" s="44" t="s">
        <v>2</v>
      </c>
      <c r="E3" s="44" t="s">
        <v>3</v>
      </c>
      <c r="F3" s="53" t="s">
        <v>4</v>
      </c>
      <c r="G3" s="53" t="s">
        <v>5</v>
      </c>
      <c r="H3" s="44" t="s">
        <v>105</v>
      </c>
      <c r="I3" s="53" t="s">
        <v>26</v>
      </c>
      <c r="J3" s="53" t="s">
        <v>7</v>
      </c>
      <c r="K3" s="53" t="s">
        <v>32</v>
      </c>
      <c r="L3" s="14"/>
      <c r="M3" s="14"/>
      <c r="N3" s="14"/>
    </row>
    <row r="4" spans="1:15">
      <c r="A4" s="12" t="s">
        <v>9</v>
      </c>
      <c r="B4" s="12"/>
      <c r="C4" s="12" t="s">
        <v>128</v>
      </c>
      <c r="D4" s="44" t="s">
        <v>15</v>
      </c>
      <c r="E4" s="16">
        <v>1500</v>
      </c>
      <c r="F4" s="17"/>
      <c r="G4" s="17">
        <f t="shared" ref="G4:G5" si="0">E4*F4</f>
        <v>0</v>
      </c>
      <c r="H4" s="47"/>
      <c r="I4" s="17">
        <f>G4*H4</f>
        <v>0</v>
      </c>
      <c r="J4" s="17">
        <f>K4/E4</f>
        <v>0</v>
      </c>
      <c r="K4" s="17">
        <f>G4+I4</f>
        <v>0</v>
      </c>
      <c r="L4" s="58"/>
      <c r="M4" s="58"/>
      <c r="N4" s="58"/>
    </row>
    <row r="5" spans="1:15">
      <c r="A5" s="12" t="s">
        <v>10</v>
      </c>
      <c r="B5" s="12"/>
      <c r="C5" s="12" t="s">
        <v>129</v>
      </c>
      <c r="D5" s="44" t="s">
        <v>15</v>
      </c>
      <c r="E5" s="16">
        <v>2000</v>
      </c>
      <c r="F5" s="17"/>
      <c r="G5" s="17">
        <f t="shared" si="0"/>
        <v>0</v>
      </c>
      <c r="H5" s="47"/>
      <c r="I5" s="17">
        <f t="shared" ref="I5" si="1">G5*H5</f>
        <v>0</v>
      </c>
      <c r="J5" s="17">
        <f t="shared" ref="J5" si="2">K5/E5</f>
        <v>0</v>
      </c>
      <c r="K5" s="17">
        <f t="shared" ref="K5" si="3">G5+I5</f>
        <v>0</v>
      </c>
      <c r="L5" s="58"/>
      <c r="M5" s="58"/>
      <c r="N5" s="58"/>
    </row>
    <row r="6" spans="1:15" s="21" customFormat="1" ht="18.75" customHeight="1">
      <c r="A6" s="65" t="s">
        <v>19</v>
      </c>
      <c r="B6" s="65"/>
      <c r="C6" s="65"/>
      <c r="D6" s="65"/>
      <c r="E6" s="65"/>
      <c r="F6" s="65"/>
      <c r="G6" s="10">
        <f>SUM(G4:G5)</f>
        <v>0</v>
      </c>
      <c r="H6" s="55" t="s">
        <v>22</v>
      </c>
      <c r="I6" s="10">
        <f>SUM(I4:I5)</f>
        <v>0</v>
      </c>
      <c r="J6" s="40" t="s">
        <v>22</v>
      </c>
      <c r="K6" s="10">
        <f>SUM(K4:K5)</f>
        <v>0</v>
      </c>
      <c r="L6" s="57"/>
      <c r="M6" s="57"/>
      <c r="N6" s="57"/>
    </row>
    <row r="7" spans="1:15" ht="20.25" customHeight="1">
      <c r="A7" s="67" t="s">
        <v>47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58"/>
      <c r="M7" s="58"/>
      <c r="N7" s="58"/>
    </row>
    <row r="8" spans="1:15" ht="12.75" customHeight="1">
      <c r="A8" s="96" t="s">
        <v>48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58"/>
      <c r="M8" s="58"/>
      <c r="N8" s="58"/>
    </row>
    <row r="9" spans="1:15" ht="12.75" customHeight="1">
      <c r="A9" s="62"/>
      <c r="B9" s="94" t="s">
        <v>141</v>
      </c>
      <c r="C9" s="94"/>
      <c r="D9" s="94"/>
      <c r="E9" s="94"/>
      <c r="F9" s="94"/>
      <c r="G9" s="94"/>
      <c r="H9" s="94"/>
      <c r="I9" s="94"/>
      <c r="J9" s="94"/>
      <c r="K9" s="94"/>
      <c r="L9" s="58"/>
      <c r="M9" s="58"/>
      <c r="N9" s="58"/>
    </row>
    <row r="10" spans="1:15" ht="12.75" customHeight="1">
      <c r="A10" s="9"/>
      <c r="B10" s="74" t="s">
        <v>130</v>
      </c>
      <c r="C10" s="74"/>
      <c r="D10" s="74"/>
      <c r="E10" s="74"/>
      <c r="F10" s="74"/>
      <c r="G10" s="74"/>
      <c r="H10" s="74"/>
      <c r="I10" s="74"/>
      <c r="J10" s="74"/>
      <c r="K10" s="74"/>
      <c r="L10" s="52"/>
      <c r="M10" s="58"/>
      <c r="N10" s="58"/>
      <c r="O10" s="58"/>
    </row>
    <row r="11" spans="1:15" ht="12.75" customHeight="1">
      <c r="A11" s="9"/>
      <c r="B11" s="94" t="s">
        <v>131</v>
      </c>
      <c r="C11" s="94"/>
      <c r="D11" s="94"/>
      <c r="E11" s="94"/>
      <c r="F11" s="94"/>
      <c r="G11" s="94"/>
      <c r="H11" s="94"/>
      <c r="I11" s="94"/>
      <c r="J11" s="94"/>
      <c r="K11" s="94"/>
      <c r="L11" s="52"/>
      <c r="M11" s="58"/>
      <c r="N11" s="58"/>
      <c r="O11" s="58"/>
    </row>
    <row r="12" spans="1:15" ht="12.75" customHeight="1">
      <c r="A12" s="9"/>
      <c r="B12" s="94" t="s">
        <v>142</v>
      </c>
      <c r="C12" s="94"/>
      <c r="D12" s="94"/>
      <c r="E12" s="94"/>
      <c r="F12" s="94"/>
      <c r="G12" s="94"/>
      <c r="H12" s="94"/>
      <c r="I12" s="94"/>
      <c r="J12" s="94"/>
      <c r="K12" s="94"/>
      <c r="L12" s="52"/>
      <c r="M12" s="58"/>
      <c r="N12" s="58"/>
      <c r="O12" s="58"/>
    </row>
    <row r="13" spans="1:15">
      <c r="A13" s="9"/>
      <c r="B13" s="95" t="s">
        <v>132</v>
      </c>
      <c r="C13" s="97"/>
      <c r="D13" s="97"/>
      <c r="E13" s="97"/>
      <c r="F13" s="97"/>
      <c r="G13" s="97"/>
      <c r="H13" s="97"/>
      <c r="I13" s="97"/>
      <c r="J13" s="97"/>
      <c r="K13" s="97"/>
      <c r="L13" s="52"/>
      <c r="M13" s="58"/>
      <c r="N13" s="58"/>
      <c r="O13" s="58"/>
    </row>
    <row r="14" spans="1:15">
      <c r="A14" s="9"/>
      <c r="B14" s="95" t="s">
        <v>127</v>
      </c>
      <c r="C14" s="97"/>
      <c r="D14" s="97"/>
      <c r="E14" s="97"/>
      <c r="F14" s="97"/>
      <c r="G14" s="97"/>
      <c r="H14" s="97"/>
      <c r="I14" s="97"/>
      <c r="J14" s="97"/>
      <c r="K14" s="97"/>
      <c r="L14" s="52"/>
      <c r="M14" s="58"/>
      <c r="N14" s="58"/>
      <c r="O14" s="58"/>
    </row>
    <row r="15" spans="1:15" s="56" customFormat="1" ht="12.75" customHeight="1">
      <c r="A15" s="22"/>
      <c r="B15" s="95" t="s">
        <v>50</v>
      </c>
      <c r="C15" s="95"/>
      <c r="D15" s="95"/>
      <c r="E15" s="95"/>
      <c r="F15" s="95"/>
      <c r="G15" s="95"/>
      <c r="H15" s="95"/>
      <c r="I15" s="95"/>
      <c r="J15" s="95"/>
      <c r="K15" s="95"/>
    </row>
    <row r="16" spans="1:15" s="56" customFormat="1" ht="12.75" customHeight="1">
      <c r="A16" s="22"/>
      <c r="B16" s="61"/>
      <c r="C16" s="61"/>
      <c r="D16" s="61"/>
      <c r="E16" s="61"/>
      <c r="F16" s="61"/>
      <c r="G16" s="61"/>
      <c r="H16" s="61"/>
      <c r="I16" s="61"/>
      <c r="J16" s="61"/>
      <c r="K16" s="61"/>
    </row>
  </sheetData>
  <sheetProtection selectLockedCells="1" selectUnlockedCells="1"/>
  <mergeCells count="13">
    <mergeCell ref="J2:K2"/>
    <mergeCell ref="A6:F6"/>
    <mergeCell ref="A7:K7"/>
    <mergeCell ref="A1:I2"/>
    <mergeCell ref="J1:K1"/>
    <mergeCell ref="B9:K9"/>
    <mergeCell ref="B15:K15"/>
    <mergeCell ref="A8:K8"/>
    <mergeCell ref="B13:K13"/>
    <mergeCell ref="B14:K14"/>
    <mergeCell ref="B10:K10"/>
    <mergeCell ref="B11:K11"/>
    <mergeCell ref="B12:K12"/>
  </mergeCells>
  <pageMargins left="0.2361111111111111" right="0.2361111111111111" top="0.52083333333333337" bottom="0.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pakiet 1</vt:lpstr>
      <vt:lpstr>pakiet 2</vt:lpstr>
      <vt:lpstr>pakiet 3</vt:lpstr>
      <vt:lpstr>pakiet 4</vt:lpstr>
      <vt:lpstr>pakiet 5</vt:lpstr>
      <vt:lpstr>'pakiet 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wsduser</dc:creator>
  <cp:lastModifiedBy>wsduser</cp:lastModifiedBy>
  <cp:lastPrinted>2021-05-24T07:41:04Z</cp:lastPrinted>
  <dcterms:created xsi:type="dcterms:W3CDTF">2021-01-29T07:28:59Z</dcterms:created>
  <dcterms:modified xsi:type="dcterms:W3CDTF">2021-05-24T08:46:51Z</dcterms:modified>
</cp:coreProperties>
</file>