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66925"/>
  <bookViews>
    <workbookView xWindow="0" yWindow="0" windowWidth="14685" windowHeight="8940" tabRatio="883" firstSheet="3" activeTab="8"/>
  </bookViews>
  <sheets>
    <sheet name="Pakiet 1" sheetId="1" r:id="rId1"/>
    <sheet name="Pakiet 2" sheetId="3" r:id="rId2"/>
    <sheet name="Pakiet 3" sheetId="15" r:id="rId3"/>
    <sheet name="Pakiet 4" sheetId="19" r:id="rId4"/>
    <sheet name="Pakiet 5" sheetId="20" r:id="rId5"/>
    <sheet name="Pakiet 6" sheetId="21" r:id="rId6"/>
    <sheet name="Pakiet 7" sheetId="22" r:id="rId7"/>
    <sheet name="pakiet 8" sheetId="23" r:id="rId8"/>
    <sheet name="pakiet 9" sheetId="24" r:id="rId9"/>
  </sheets>
  <definedNames/>
  <calcPr calcId="181029"/>
  <extLst/>
</workbook>
</file>

<file path=xl/sharedStrings.xml><?xml version="1.0" encoding="utf-8"?>
<sst xmlns="http://schemas.openxmlformats.org/spreadsheetml/2006/main" count="730" uniqueCount="326">
  <si>
    <t>Formularz  Cenowy</t>
  </si>
  <si>
    <t>Pakiet nr 1 - Sprzęt do nawigacji S7 laryngologiczno- neurochirurgicznej</t>
  </si>
  <si>
    <t>L.p</t>
  </si>
  <si>
    <t>Nazwa sprzętu</t>
  </si>
  <si>
    <t>jedn. Miary</t>
  </si>
  <si>
    <t>Ilość</t>
  </si>
  <si>
    <t>cena jedn. netto</t>
  </si>
  <si>
    <t>wartość netto</t>
  </si>
  <si>
    <t>cena jedn. Brutto</t>
  </si>
  <si>
    <t>wartość brutto</t>
  </si>
  <si>
    <t>Depozyt</t>
  </si>
  <si>
    <t>I</t>
  </si>
  <si>
    <t>1.</t>
  </si>
  <si>
    <t>Nieinwazyjny lokalizator pacjenta kompatybilny z systemem nawigacji S7</t>
  </si>
  <si>
    <t>szt.</t>
  </si>
  <si>
    <t>2szt.</t>
  </si>
  <si>
    <t>2.</t>
  </si>
  <si>
    <t>lokalizator pacjenta kompatybilny z systemem nawigacji S7</t>
  </si>
  <si>
    <t>3.</t>
  </si>
  <si>
    <t>lokalizator narzędzia kompatybilny z systemem nawigacji S7</t>
  </si>
  <si>
    <t>4.</t>
  </si>
  <si>
    <t>podkładki adhezyjne  (w opak. 25 szt)</t>
  </si>
  <si>
    <t>opak.</t>
  </si>
  <si>
    <t>1opak/ 25szt.</t>
  </si>
  <si>
    <t>5.</t>
  </si>
  <si>
    <t>Jednorazowy ssak giętki, fabrycznie skalibrowany, kompatybilny z systemem nawigacji S7 o dł. 16,5 cm</t>
  </si>
  <si>
    <t>szt</t>
  </si>
  <si>
    <t>1szt.</t>
  </si>
  <si>
    <t>Razem:</t>
  </si>
  <si>
    <t>II</t>
  </si>
  <si>
    <t>Osprzęt do nawigacji neurochirurgicznej kompatybilny z posiadanym przez zamawiającego sprzętem</t>
  </si>
  <si>
    <t>Markery pasywne do nawigacji StealthStation – markery jednokrotnego użytku, średnica markera 11,5 mm, pakowane podwójnie sterylnie w blistrze z podajnikiem. Opakowanie zbiorcze zawiera 12 blistrów po 4 kulki w blistrze = 48</t>
  </si>
  <si>
    <t>2opak. / 12 blistrów</t>
  </si>
  <si>
    <t>Wskaźnik rejestracyjny kompatybilny z nawigacją elektromagnetyczną Axiem</t>
  </si>
  <si>
    <t>Wskaźnik nawigacyjny kompatybilny z nawigacją elektromagnetyczną Axiem</t>
  </si>
  <si>
    <t>Nieinwazyjna ramka referencyjna kompatybilna z nawigacją elektromagnetyczną Axiem</t>
  </si>
  <si>
    <t>Igła biopsyjna pasywna: jednorazowa igła biopsyjna, pakowana sterylnie z blokadą głębokości i przymiarem, średnica igły w zakresie od 2,18mm do 2,19mm kompatybilna z prowadnikiem igły do wyznaczania trajektorii o śr. 2,2mm.</t>
  </si>
  <si>
    <t>Razem za wszystko:</t>
  </si>
  <si>
    <t>Dreny do uchwytu 23 kJHz</t>
  </si>
  <si>
    <t>10szt.</t>
  </si>
  <si>
    <t>Dreny do uchwytu 36 kJHz</t>
  </si>
  <si>
    <t>Precyzyjna końcówka jednorazowa śr. 1,14 mm do uchwytu 36 kHz</t>
  </si>
  <si>
    <t>2szt</t>
  </si>
  <si>
    <t>Końcówka jednorazowa Micro śr. 1,57 mm do uchwytu 36 kHz</t>
  </si>
  <si>
    <t>Standardowa końcówka jednorazowa śr. 1,98 mm do uchwytu 36 kHz</t>
  </si>
  <si>
    <t>6.</t>
  </si>
  <si>
    <t>Końcówka jednorazowa Micro śr. 1,57 mm do uchwytu 23 kHz</t>
  </si>
  <si>
    <t>7.</t>
  </si>
  <si>
    <t>8.</t>
  </si>
  <si>
    <t>Końcówka jednorazowa zakrzywiona, przedłużona, Micro Tip Plus śr. 1,57 mm</t>
  </si>
  <si>
    <t>9.</t>
  </si>
  <si>
    <t>Standardowa końcówka jednorazowa zakrzywiona , przedłużona, śr. 1,98 mm</t>
  </si>
  <si>
    <t>10.</t>
  </si>
  <si>
    <t>Jednorazowy klucz do uchwytu 23 kHz</t>
  </si>
  <si>
    <t>1 opak</t>
  </si>
  <si>
    <t>11.</t>
  </si>
  <si>
    <t>Jednorazowy klucz do uchwytu 36 kHz</t>
  </si>
  <si>
    <t>12.</t>
  </si>
  <si>
    <t>Wkład 1,5 l do ssaka, do aparatu</t>
  </si>
  <si>
    <t>Lp.</t>
  </si>
  <si>
    <t>nr katalogowy, producent</t>
  </si>
  <si>
    <t>rodzaj sprzętu</t>
  </si>
  <si>
    <t>jedn. miary</t>
  </si>
  <si>
    <t>ilość</t>
  </si>
  <si>
    <t>wartość   netto</t>
  </si>
  <si>
    <t>wartość VAT</t>
  </si>
  <si>
    <t>cena jedn. brutto</t>
  </si>
  <si>
    <t>wartość   brutto</t>
  </si>
  <si>
    <t>Stapler liniowy z nożem wbudowanym w ładunek , jednorazowego użytku o długości zespolenia 60mm, wysokość otwartej zszywki 2,5mm, 4,8mm o prostokątnym przekroju drutu na całej długości do tkanki naczyniowej</t>
  </si>
  <si>
    <t>kpl.</t>
  </si>
  <si>
    <t>Stapler liniowy z nożem wbudowanym w ładunek , jednorazowego użytku o długości zespolenia 80mm, wysokość otwartej zszywki 3,8mm, 4,8mm o prostokątnym przekroju drutu na całej długości.</t>
  </si>
  <si>
    <t>Stapler liniowy z nożem wbudowanym w ładunek , jednorazowego użytku o długości zespolenia 30mm, wysokość otwartej zszywki 2,5mm i 3,5mm o prostokątnym przekroju drutu na całej długości do tkanki naczyniowej</t>
  </si>
  <si>
    <t>Ładunek z nożem do staplera jednorazowego użytku , długość zespolenia 80mm, wysokość otwartej zszywki  3,5mm do tkanki naczyniowej, zszywki o prostokątnym przekroju drutu na całej długości</t>
  </si>
  <si>
    <t>Ładunek z nożem do staplera jednorazowego użytku , długość zespolenia 80mm, wysokość otwartej zszywki 3,8mm i 4,8mm , zszywki o prostokątnym przekroju drutu na całej długości.</t>
  </si>
  <si>
    <t>Ładunek z nożem do staplera jednorazowego użytku , długość zespolenia 60mm, wysokość otwartej zszywki 2,5mm do tkanki naczyniowej, zszywki o prostokątnym przekroju drutu na całej długości</t>
  </si>
  <si>
    <t>Stapler liniowy z nożem wbudowanym w ładunek , jednorazowego użytku o długości zespolenia 60mm, wysokość otwartej zszywki 3,8mm o prostokątnym przekroju drutu na całej długości do tkanki standardowej</t>
  </si>
  <si>
    <t>Ładunek z nożem do staplera jednorazowego użytku , długość zespolenia 60mm, wysokość otwartej zszywki 3,8mm do tkanki standardowej zszywki o prostokątnym przekroju drutu na całej długości</t>
  </si>
  <si>
    <t>Jednorazowy stapler endoskopowy uniwersalny  długość trzonu 6cm – do ładunków liniowych ze sterylnym nożem o dł. 30mm, 35mm, 45mm,60mm z zszywką  4,8mm z możliwością wyginania szczęki ładunku do 45 stopni.</t>
  </si>
  <si>
    <t>Jednorazowy stapler endoskopowy uniwersalny  długość trzonu 12cm – do ładunków liniowych ze sterylnym nożem o dł. 30mm, 45mm, 60mm z możliwością wyginania szczęki ładunku do 45 stopni.</t>
  </si>
  <si>
    <t>Ładunki liniowe ze zintegrowanym sterylnym nożem o dł.30mm,45mm,60mm do uniwersalnego staplera endoskopowego zakładające dwa potrójne rzędy zszywek , zszywka do tkanki standardowej 3,5mm – po zamknięciu 1,5mm</t>
  </si>
  <si>
    <t>Ładunki liniowe ze zintegrowanym sterylnym nożem o dł.45mm do uniwersalnego staplera endoskopowego zakładające dwa potrójne rzędy zszywek.</t>
  </si>
  <si>
    <t>Ładunki liniowe ze zintegrowanym sterylnym nożem o dł.60mm do uniwersalnego staplera endoskopowego zakładające dwa potrójne rzędy zszywek, o dł. 30mm dotkanki Vascular</t>
  </si>
  <si>
    <t>RAZEM</t>
  </si>
  <si>
    <t>Pakiet nr 2 -  elementy do ultradźwiękowego aspiratora tkanek Cusa Excel</t>
  </si>
  <si>
    <t xml:space="preserve">Frez kula, diamentowy, Ø 0.6 mm, długość standardowa, do nasadek SHORT    </t>
  </si>
  <si>
    <t xml:space="preserve">Frez kula, diamentowy, Ø 1.2 mm, przedłużony długość, do nasadek SHORT </t>
  </si>
  <si>
    <t xml:space="preserve">Frez kula, rowkowany, Ø 2.0 mm, długość standardowa, do nasadek SHORT </t>
  </si>
  <si>
    <t xml:space="preserve">Frez kula, rowkowany, Ø 3.0 mm, długość standardowa, do nasadek SHORT </t>
  </si>
  <si>
    <t xml:space="preserve">Frez kula, diamentowy, Ø 3.0 mm, długość standardowa, do nasadek SHORT </t>
  </si>
  <si>
    <t xml:space="preserve">Frez kula, diamentowy, Ø 4.0 mm, do nasadek SHORT </t>
  </si>
  <si>
    <t xml:space="preserve">Frez kula, rowkowany, Ø 5.0 mm, do nasadek SHORT </t>
  </si>
  <si>
    <t xml:space="preserve">Ostrze do trepanu 9mm </t>
  </si>
  <si>
    <t xml:space="preserve">Ostrze do trepanu 11mm </t>
  </si>
  <si>
    <t xml:space="preserve">Ostrze do trepanu 14mm </t>
  </si>
  <si>
    <t xml:space="preserve">Ostrze do craniotomu 11mm </t>
  </si>
  <si>
    <t xml:space="preserve">Ostrze do craniotomu 9mm </t>
  </si>
  <si>
    <t xml:space="preserve">Frez kula, diamentowy, Ø 0.8 mm, długość standardowa, do nasadek SHORT    </t>
  </si>
  <si>
    <t xml:space="preserve">Frez kula, diamentowy, Ø 1.5 mm, przedłużony długość, do nasadek SHORT </t>
  </si>
  <si>
    <t xml:space="preserve">Frez kula, diamentowy, Ø 1,0 mm, długość standardowa, do nasadek SHORT    </t>
  </si>
  <si>
    <t xml:space="preserve">Frez kula, diamentowy, Ø 5.0 mm, do nasadek SHORT </t>
  </si>
  <si>
    <t>13.</t>
  </si>
  <si>
    <t>14.</t>
  </si>
  <si>
    <t xml:space="preserve">Frez kula, karbidowy, rowkowany, Ø 4.0 mm, długość standardowa, do nasadek SHORT </t>
  </si>
  <si>
    <t>15.</t>
  </si>
  <si>
    <t>18.</t>
  </si>
  <si>
    <t>16.</t>
  </si>
  <si>
    <t>17.</t>
  </si>
  <si>
    <t>19.</t>
  </si>
  <si>
    <t>20.</t>
  </si>
  <si>
    <t>21.</t>
  </si>
  <si>
    <t>5szt</t>
  </si>
  <si>
    <t>Dren dootrzewnowy z otwartym końcem, 120cm</t>
  </si>
  <si>
    <t>10szt</t>
  </si>
  <si>
    <t>Zbiornik Rickhama mały, /11.5mm x 7.7mm/</t>
  </si>
  <si>
    <t>5szt.</t>
  </si>
  <si>
    <t>Zamknięty zestaw do drenażu zewnętrznego z plastikowym panelem z podwójną skalą ciśnienia, biuretą o poj. 50ml, workiem o pojemności 700ml, dwoma portami do bezigłowego pobierania płynu mózgowo-rdzeniowego.</t>
  </si>
  <si>
    <t>Dren do drenażu komorowego, Pediatryczny o dł. 23cm, średnicy wew. 1,3mm i zewn. 2,5mm wraz z trokarem i prowadnicą drenu komorowego.</t>
  </si>
  <si>
    <t>Dren komorowy gruby o długości 35cm, średnicy wew. 1,6 i zewn. 2,9mm wraz z trokarem i prowadnicą drenu komorowego.</t>
  </si>
  <si>
    <t>22.</t>
  </si>
  <si>
    <t>Dren lędźwiowy o długości 80cm, średnicy wew. 0,7 i zewn. 1,5mm wraz z igłą Touchy, klamerkami i łącznikiem Luer</t>
  </si>
  <si>
    <t>23.</t>
  </si>
  <si>
    <t>24.</t>
  </si>
  <si>
    <t>25.</t>
  </si>
  <si>
    <t>26.</t>
  </si>
  <si>
    <t>27.</t>
  </si>
  <si>
    <t>28.</t>
  </si>
  <si>
    <t>29.</t>
  </si>
  <si>
    <t>Razem</t>
  </si>
  <si>
    <t>l.p.</t>
  </si>
  <si>
    <t>Opis</t>
  </si>
  <si>
    <t>Jed. miary</t>
  </si>
  <si>
    <t>Cena jed. netto</t>
  </si>
  <si>
    <t>Wartość netto</t>
  </si>
  <si>
    <t>Wartość VAT</t>
  </si>
  <si>
    <t>cena jedn brutto</t>
  </si>
  <si>
    <t>Wartość brutto</t>
  </si>
  <si>
    <t>depozyt</t>
  </si>
  <si>
    <t xml:space="preserve">Opis ogólny :
 - zaciski ze stopu tytanowego, system zapadkowy sprężyną płaską na ryflowanym trzpieniu, trzpień zakończony tulejką, pakowane sterylnie,   
 - dostępne średnice zacisków 11mm, 16mm i 20 mm, zaciski współpracujące z dynamometrycznym w pełni automatycznym nierozbieralnym aplikatorem
- zaciski o średnicach 16 i 20 mm z otworami na drenaż,
- minimalne artefakty w obrazowaniu MRI o natężeniu do 3 Tesli.
- wszystkie narzędzia dostosowane do sterylizacji autoklawowej, nierozbieralne
- wszystkie elementy aplikatora możliwe do smarowania.
- specjalny kosz stalowy lub z tworzywa sztucznego do przechowywania i sterylizacji zestawu narzędziowego.
- kontener bezobsługowy z pokrywą wykonaną z peek, przeżroczystą, do sterylizacji i sterylnego przechowywania instrumentarium. </t>
  </si>
  <si>
    <t>1.1</t>
  </si>
  <si>
    <t>zaciski do płata kostnego, śr. 11 mm, wykonane ze stopu tytanu lub wchłanialne, lub peek-owe (wchałnialne i peek-owe nie wymagające dodatkowego aplikatora), sterylne (opakowanie zbiorcze 12 szt. (tytanowe) Lub 6 (wchłanialne, peek-owe) lub pakowane pojedynczo (tytanowe)  - do wyboru przez Zamawiającego)</t>
  </si>
  <si>
    <t xml:space="preserve">szt. </t>
  </si>
  <si>
    <t>24szt niewchlanialne 12 szt wchłanialne</t>
  </si>
  <si>
    <t>1.2</t>
  </si>
  <si>
    <t>zaciski do płata kostnego, śr. 16 mm, wykonane ze stopu tytanu lub wchłanialne (wchałnialne nie wymagające dodatkowego aplikatora) sterylne (opakowanie zbiorcze 6 szt.(tytanowe, wchłanialne) lub pakowane pojedynczo (tytanowe) - do wyboru przez Zamawiającego)</t>
  </si>
  <si>
    <t>12 szt niewchlanialne 6szt wchłanialne</t>
  </si>
  <si>
    <t>1.3</t>
  </si>
  <si>
    <t>zaciski do płata kostnego, śr. 20 mm, wykonane ze stopu tytanu, sterylne (opakowanie zbiorcze 6 szt. lub pakowane pojedynczo - do wyboru przez Zamawiającego)</t>
  </si>
  <si>
    <t xml:space="preserve">12szt </t>
  </si>
  <si>
    <t>Klips sterylny do hemostazy płata skórnego, pakowany w sterylne magazynki po 10 sztuk, zakładane za pomocą specjalnego aplikatora, opakowanie zawiera 20 magazynków.</t>
  </si>
  <si>
    <t>mag.</t>
  </si>
  <si>
    <t>1op – 20 magazynków</t>
  </si>
  <si>
    <t>3.1</t>
  </si>
  <si>
    <t>Rozmiar 2,5 cm x 2,5 cm</t>
  </si>
  <si>
    <t>1szt</t>
  </si>
  <si>
    <t>3.2</t>
  </si>
  <si>
    <t>Rozmiar 5,0 cm x 5,0 cm</t>
  </si>
  <si>
    <t>3.3</t>
  </si>
  <si>
    <t>Rozmiar 2,5 cm x 7,5 cm</t>
  </si>
  <si>
    <t>3.4</t>
  </si>
  <si>
    <t>Rozmiar 7,5 cm x 7,5 cm</t>
  </si>
  <si>
    <t>3.5</t>
  </si>
  <si>
    <t>Rozmiar 10,0 cm x 12,5 cm</t>
  </si>
  <si>
    <t>Zastawki</t>
  </si>
  <si>
    <t>4.1</t>
  </si>
  <si>
    <t>Po 3szt z każdego rozmiaru</t>
  </si>
  <si>
    <t>4.2</t>
  </si>
  <si>
    <t>4.3</t>
  </si>
  <si>
    <t>Zestaw zawierający zastawkę programowalna typu proGAV 2.0, kompatybilną z rezonansem magnetycznym o natężeniu do 3T i nieprzestawiającą się w trakcie obrazowania, możliwość ustawienia parametrów zastawki od 0 – 20 cm H2O płynnie, ze zbiornikiem przepływowym na drenie zaopatrzoną w system antysyfonowy 10, 15, 20, 25, 30, 35 cm H2O lub bez, - 25 cm dren dokomorowy z prowadnicą i nakładką antyzałamaniową tytanową, 120 cm dren dootrzewnowy, Zastawka wykonana z tytanu  Do wyboru przez Zamawiającego.</t>
  </si>
  <si>
    <t>3szt</t>
  </si>
  <si>
    <t>4.4</t>
  </si>
  <si>
    <t>Zawór antysyfonowy do operacyjnego leczenia wodogłowia typu ShuntAssistant z ciśnieniem otwarcia w pozycji poziomej 0 cm H2O ciśnieniach otwarcia w pozycji pionowej 10, 15, 20, 25, 30 lub 35 cm H2O do wyboru przez Zamawiającego. Zawór antysyfonowy dostępny osobno lub z drenem dootrzewnowym 90 cm (tylko ciśnienia otwarcia 10, 15, 20, 25, 30 lub 35 cm H2O), Zawór antysyfonowy wykonany z tytanu.</t>
  </si>
  <si>
    <t>4.5</t>
  </si>
  <si>
    <t>Zestaw zawierający programowalny zawór antysyfonowy typu proSA, kompatybilny z rezonansem magnetycznym o natężeniu do 3T i nieprzestawiający się w trakcie obrazowania, możliwość ustawienia parametrów zaworu od 0 – 40 cm H2O płynnie, ze zbiornikiem przepływowym/dokomorwym lub bez (do wyboru przez Zamawiającego) ze zintegrowaną zastawką ciśnieniową - (kulka w stożku ciśnienie otwarcia 5, 10 lub 15 cm H2O) lub bez  (do wyboru przez Zamawiającego), ze zintegrowanym drenem dootrzewnoym lub bez H2O lub bez  (do wyboru przez Zamawiającego). Zawór wykonany z tytanu  Do wyboru przez Zamawiającego.</t>
  </si>
  <si>
    <t>4.6</t>
  </si>
  <si>
    <t>Łącznik prosty wykonany z tytanu</t>
  </si>
  <si>
    <t>4.7</t>
  </si>
  <si>
    <t>Łącznik  typu Y wykonany z tytanu</t>
  </si>
  <si>
    <t>4.8</t>
  </si>
  <si>
    <t>Prowadnica do drenu dootrzewnego elastyczna 45cm i 60 cm, jednorazowego użytku, pakowana sterylnie w opakowaniu zbiorczym  po 10 szt</t>
  </si>
  <si>
    <t>4.9</t>
  </si>
  <si>
    <t>Zbiornik do otworu trepanacyjnego typu Rickham (20mm i 14 mm średnicy do wyboru przez Zamawiającego) w zestawie z drenem dokomorowym 180 mm z oznaczeniem głebokości, z mandrynem</t>
  </si>
  <si>
    <t>2szt średnicy 20mm i 2 szt średnicy 14mm</t>
  </si>
  <si>
    <t>4.10</t>
  </si>
  <si>
    <t>Łącznik typu "step down" redukujący średnicę z 1,9mm do 1,4 mm, tytanowy</t>
  </si>
  <si>
    <t>4.11</t>
  </si>
  <si>
    <t>Dren dokomorwy o długości 250 mm, skalowany z nakładką antyzałamaniową</t>
  </si>
  <si>
    <t>4.12</t>
  </si>
  <si>
    <t>Dren dootrzewnowy o długości 1200 mm, impregnowany barem</t>
  </si>
  <si>
    <t>4.13</t>
  </si>
  <si>
    <t xml:space="preserve">Telemetryczny czujnik ciśnienia zastawkowego, zintegrowany ze zbiornikiem dokomorowym, cela pomiarowa umieszczona w peek-owej obudowie z dodatkową membraną umożliwiającą iniekcję leku, usuwanie płynu i test zastawki, śr 23,8mm, z drnem systalnym 60 mm lub bez, w zestawie karta z danymi kalibracji czujnika umożliwiająca automatyczne zapisywanie pomiarów. </t>
  </si>
  <si>
    <t>Elementy zużywalne do wiertarki</t>
  </si>
  <si>
    <t>5.1</t>
  </si>
  <si>
    <t>frez kraniotomu I II i III, frezy o różnych kształtach typu rozetkowe/diamentowe, frezy do kątnicy szybkoobrotowej, możliwość wyboru z katalogu wykonawcy, ponad 100 różnych rozmiarów i kształtów, frezy jednej długości pasujące do różnych długości kątnic, możl (do wyboru z katalogu wykonawcy), użyczenie na czas trwania umowy tacy z trepanem, kraniotomem i kątnicą i tacy z kątnicami</t>
  </si>
  <si>
    <t>5.2</t>
  </si>
  <si>
    <t xml:space="preserve">Trepan 6x9, 9x12 lub 12x15 mm (do wyboru z katalogu wykonawcy) z trzonem hudson,  </t>
  </si>
  <si>
    <t>5.3</t>
  </si>
  <si>
    <t>olej w aerozolu do oliwienia systemów pojemność 300 ml</t>
  </si>
  <si>
    <t>5.4</t>
  </si>
  <si>
    <t>osłona opony twardej do kraniotomu nieobrotowa krótka, średnia, długa lub tuleja osłonowa (do wyboru z katalogu wykonawcy) do kraniotomu wymiary 14 x 60 mm</t>
  </si>
  <si>
    <t>Inne</t>
  </si>
  <si>
    <t>6.1</t>
  </si>
  <si>
    <t xml:space="preserve">Klipsy typu Yasargil do trwałej okluzji tętniaków mózgowych typu Yasargil standard, mini  i okienkowe we  wszystkich   kształtach i   rozmiarach katalogowych oferenta , w  tym klipsy  okienkowe w  kształcie "T"  oraz  klips do zwiększania  siły zacisku, materiał:  stop tytanowy TiAl6V4 lub stop PHYNOX, który nie  stanowi  przeciwwskazań do wykonania rezonansu magnetycznego co najmniej  1.5 Tesli, Pakowane sterylnie, pojedynczo. Każdy klips z gwarantowaną siłą ścisku, podaną na opakowaniu.  Rzeczywista, deklarowana w stanie sterylnym siła ścisku w granicach tolerancji ±7% do  wyboru   przez zamawiającego .  Pakiet srartowy : FT 597T SN 16PUK, FT 637T SN 15VQW, FT %99t SN 17COX, FT 620T SN 16BHW, FT 942T SN 15KKQ, FT 642T SN 17QLY, FT 762T SN 17HQQ, FT 760T SN 17GRN, FT 823T SN17PUE, FT 758T SN 17RYH, FT 747T SN 15NXV, FT 750T SN 17 NRI, FT 740T SN 17BAK, FT 726T SN 16YJE, FT 711T SN 16IVI, FT 714T SN 16XZP, FT 700T SN 16ZAO, FT 690T SN 17QUA, FT 710T SN 17HCT, </t>
  </si>
  <si>
    <t>Pakiet startowy</t>
  </si>
  <si>
    <t>6.2</t>
  </si>
  <si>
    <t xml:space="preserve">Kaniule dokomorowa typu Cushing-Cairns, średnica 2,3 mm i 2,6 mm do wyboru przez Zamawiającego, długość robocza 95 mm </t>
  </si>
  <si>
    <r>
      <rPr>
        <b/>
        <sz val="10"/>
        <color indexed="8"/>
        <rFont val="Arial"/>
        <family val="2"/>
      </rPr>
      <t>Wchłanialna łata opony, biologiczny, dwuwarstwowy implant</t>
    </r>
    <r>
      <rPr>
        <sz val="10"/>
        <color indexed="8"/>
        <rFont val="Arial"/>
        <family val="2"/>
      </rPr>
      <t xml:space="preserve"> - jedna warstwa z wysokooczyszczonego składnika kolagenowego pozyskiwanego z osierdzia wołowego, druga warstwa z wysokooczyszczonego kolagenu pozyskiwanego z dwoin bydlęcych. Łata dostosowana do uzupełniania ubytków opony twardej mózgu, materiał cienki, elastyczny i sprężysty, o doskonałej zdolności do dopasowywania się, do stosowania w obrębie czaszki i kręgosłupa. Posiada dużą wytrzymałość na rozciąganie i wyciąganie szwów. Liofilizowany niskotemperaturowo, sterylny. Możliwość implantacji w technice bezszwowej jak również szwowej. Mozliwość uszczelnienia klejem fibrynowym.</t>
    </r>
  </si>
  <si>
    <t>nie dotyczy</t>
  </si>
  <si>
    <t>Klipsy tytanowe rozmiar M (średnie)  jednorazowego użytku,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4,9 mm, rozwartość ramion: 6,2 mm, kąt rozwarcia 18 st., przekrój trójkąny 0,8 X 0,85 mm, długość zamkniętego klipsa 5,9mm. Kompatybilne z posiadaną przez Zamawiającego klipsownicą PL504R,  pakowane 30 kartridży po 6 klipsów w op. zb.</t>
  </si>
  <si>
    <t>1opak/30szt..</t>
  </si>
  <si>
    <t>Klipsy tytanowe rozmiar ML (średnio duże) jednorazowego użytku,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trójkąny 0,8 X 0,85 mm, długość zamkniętego klipsa 9mm. Kompatybilne z posiadaną przez Zamawiającego klipsownicą PL503R,  pakowane 20 kartridży po 6 klipsów w op. zb.</t>
  </si>
  <si>
    <t>1opak.</t>
  </si>
  <si>
    <t>Klipsy tytanowe o podwójnych szczękach do appendektomii, X-Large (z) (bardzo duże z zamkiem), zamykane „oczkowo” tj. zamykane poprzez zetknięcie końców ramion klipsa a następnie zwarcie ramion na całej długości i zatrzaśnięcie zamka (co prowadzi do uchwycenia struktury anatomicznej bez możliwości jej wymknięcia w momencie zamykania klipsa), karbowane od wewnątrz romboidalnie, z haczykowatą zapinką na końcu szczęk (12 kartridży po 4 klipsy w op. zb.) jednorazowego użytku, rozmiar klipsa 16,2 mm x 11,5 mm,. Kompatybilne z posiadaną przez Zamawiającego klipsownicą PL809R</t>
  </si>
  <si>
    <t>Klipsy tytanowe o podwójnych szczękach rozmiar SM (z) (średnio duże z zamkiem), zamykane „oczkowo” tj. zamykane poprzez zetknięcie końców ramion klipsa a następnie zwarcie ramion na całej długości  i zatrzaśnięcie zamka (co prowadzi do uchwycenia struktury anatomicznej bez możliwości jej wymknięcia w momencie zamykania klipsa), karbowane od wewnątrz romboidalnie (15 kartridży po 6 klipsów w op. zb.,) jednorazowego użytku, rozmiar klipsa 5,0 mm x 4,8 mm, Wykonawca zobowiązany jest do dostarczenia na czas obowiązywania umowy  laparoskopowego aplikatora dedykowanego przedmiotowym klipsom</t>
  </si>
  <si>
    <t>Klipsy tytanowe o podwójnych szczękach rozmiar ML (z) (średnio duże z zamkiem), zamykane „oczkowo” tj. zamykane poprzez zetknięcie końców ramion klipsa a następnie zwarcie ramion na całej długości  i zatrzaśnięcie zamka (co prowadzi do uchwycenia struktury anatomicznej bez możliwości jej wymknięcia w momencie zamykania klipsa), karbowane od wewnątrz romboidalnie (15 kartridży po 6 klipsów w op. zb.,) jednorazowego użytku, rozmiar klipsa 7,8 mm x 9,4 mm, Wykonawca zobowiązany jest do dostarczenia na czas obowiązywania umowy  laparoskopowego aplikatora dedykowanego przedmiotowym klipsom</t>
  </si>
  <si>
    <t>Klipsy tytanowe o podwójnych szczękach rozmiar L (z) (duże z zamkiem), zamykane „oczkowo” tj. zamykane poprzez zetknięcie końców ramion klipsa a następnie zwarcie ramion na całej długości  i zatrzaśnięcie zamka (co prowadzi do uchwycenia struktury anatomicznej bez możliwości jej wymknięcia w momencie zamykania klipsa), karbowane od wewnątrz romboidalnie (12 kartridży po 6 klipsów w op. zb.,) jednorazowego użytku, rozmiar klipsa 10,3 mm x 12,6 mm, Wykonawca zobowiązany jest do dostarczenia na czas obowiązywania umowy  laparoskopowego aplikatora dedykowanego przedmiotowym klipsom</t>
  </si>
  <si>
    <t>1opak./30szt.</t>
  </si>
  <si>
    <t>Klipsy tytanowe rozmiar L (duże)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10,7 mm, rozwartość ramion: 11 mm, kąt rozwarcia 18 st., przekrój trójkąny 0,8 X 0,85 mm, długość zamkniętego klipsa 12,5mm,  pakowane 20 x 6 klipsów w op. zb.</t>
  </si>
  <si>
    <t>Klipsy tytanowe rozmiar S (małe)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3,1 mm, rozwartość ramion: 4 mm, kąt rozwarcia 18 st., przekrój trójkąny 0,8 X 0,85 mm, długość zamkniętego klipsa 3,7mm. Kompatybilne z posiadaną przez Zamawiającego autoklawowalną klipsownicą do chirurgii klasycznej firmy Aesculap,  pakowane 30 x 6 klipsów w op. zb.</t>
  </si>
  <si>
    <t>1opak./20szt.</t>
  </si>
  <si>
    <t>Pakiet nr 3 -Staplery liniowe</t>
  </si>
  <si>
    <t>Pakiet nr 4 -Rozety i diamenty do wiertarki eG1</t>
  </si>
  <si>
    <t>Pakiet nr 6 - Zamknięcia czaszki</t>
  </si>
  <si>
    <t>Pakiet nr 7 - Klipsy tytanowe</t>
  </si>
  <si>
    <t>Opis przedmiotu zamówienia</t>
  </si>
  <si>
    <t>Śruba  Ø 1.5 mm, samogwintująca dł. 4,5,6,8,10,12mm, stop tytanu (TAN), opakowanie zawiera 1szt w klipsie</t>
  </si>
  <si>
    <t>Śruba awaryjna Ø 1.8 mm, samogwintująca dł. 4,5,6,8,10mm, stop tytanu (TAN), opakowanie zawiera 1szt w klipsie</t>
  </si>
  <si>
    <t>Śruba  Ø 1.5 mm, samowiercąca, długość 3,4,5,6 mm, stop tytanu (TAN), opakowanie zawiera 1szt w klipsie</t>
  </si>
  <si>
    <t xml:space="preserve">Płytka do dna oczodołu mała, duża, prawa, lewa, czysty tytan </t>
  </si>
  <si>
    <t>Płytka do oczodołu , 12 otworów, grubość 0.4mm, czysty tytan</t>
  </si>
  <si>
    <t>Płytka adaptacyjna 20 otworów, grubość 0.4mm, czysty tytan</t>
  </si>
  <si>
    <t>Płytka Y 3 otwory, grubość 0.4mm, czysty tytan</t>
  </si>
  <si>
    <t>Pytka podwójny Y 6 otworów,  grubość 0.4mm, czysty tytan</t>
  </si>
  <si>
    <t>Płyka X 4 otwory, grubość 0.4mm, czysty tytan</t>
  </si>
  <si>
    <t>Płytka adaptacyjna 20 otworów, grubość 0.5mm, czysty tytan</t>
  </si>
  <si>
    <t>Płyka X 4 otwory, grubość 0.5mm, czysty tytan</t>
  </si>
  <si>
    <t>Płytka Y 3 otwory, grubość 0.5mm, czysty tytan</t>
  </si>
  <si>
    <t>Płytka do oczodołu , 12 otworów, grubość 0.5mm, czysty tytan</t>
  </si>
  <si>
    <t>Płytka Y podwójna 6 otworów, grubość 0.5mm czysty tytan</t>
  </si>
  <si>
    <t>Płytka adaptacyjna 20 otworów, grubość 0.7mm, czysty tytan</t>
  </si>
  <si>
    <t>Płytka Y 3 otwory, grubość 0.7mm, czysty tytan</t>
  </si>
  <si>
    <t>Płytka Y podwójna 6 otworów, grubość 0.7mm czysty tytan</t>
  </si>
  <si>
    <t>Płytka adaptacyjna 20 otworów, grubość 0.8mm, czysty tytan</t>
  </si>
  <si>
    <t>Płytka adaptacyjna 20 otworów, grubość 1.25mm, czysty tytan</t>
  </si>
  <si>
    <t>Minipłytka naciskowa, wąska część centralna, 3+3 otwory, grubość 1.0mm, czysty tytan</t>
  </si>
  <si>
    <t>Płytka prosta 20 otworów, grubość 1.5mm, czysty tytan</t>
  </si>
  <si>
    <t>Płytka adaptacyjna 20 otworów, grubość 1.0mm, czysty tytan</t>
  </si>
  <si>
    <t>Śruba Ø 2.0 mm, samogwintująca, długość 5,6,8,10,12,14,16,18mm, stop tytanu (TAN), opakowanie zawiera 1szt w klipsie</t>
  </si>
  <si>
    <t>Śruba Ø 2.4 mm, samogwintująca, długość 5,6,8,10,12mm, stop tytany (TAN), opakowanie zawiera 1szt w klipsie</t>
  </si>
  <si>
    <t xml:space="preserve">Śruba blokująca z nagwintowaną główką Ø 2.0 mm, samowiercąca, długość 6,8,10,12mm, stop tytanu (TAN), opakowanie zawiera 1szt w klipsie. </t>
  </si>
  <si>
    <t xml:space="preserve">Płytka resorbowalna 1.5 do dna oczodołu, rapid sorb, grubość 0,5mm, sterylna w trzech rozmiarach S Ø 24mm,M Ø 30mm,L Ø 35mm, </t>
  </si>
  <si>
    <t>Szpula z drutem do wiązania Ø 0.6 mm, długość 8m, stal nierdzewna</t>
  </si>
  <si>
    <t>Płytka krótka typu L, 3+3 otwory, obustronna, grubośc 0.5mm, czysty tytan</t>
  </si>
  <si>
    <t>Płytka średnia typu L, 3+3 otwory, obustronna, grubośc 0.5mm, czysty tytan</t>
  </si>
  <si>
    <t>30.</t>
  </si>
  <si>
    <t>Płytka krótka typu L, 3+3 otwory, obustronna, grubośc 0.7mm, czysty tytan</t>
  </si>
  <si>
    <t>31.</t>
  </si>
  <si>
    <t>Płytka średnia typu L, 3+3 otwory, obustronna, grubośc 0.7mm, czysty tytan</t>
  </si>
  <si>
    <t>32.</t>
  </si>
  <si>
    <t>Płytka krótka typu L, 3+3 otwory, obustronna, grubośc 0.8mm, czysty tytan</t>
  </si>
  <si>
    <t>33.</t>
  </si>
  <si>
    <t>Płytka średnia typu L, 3+3 otwory, obustronna, grubośc 0.8mm, czysty tytan</t>
  </si>
  <si>
    <t>34.</t>
  </si>
  <si>
    <t xml:space="preserve">Płytka  1.5 do dna oczodołu, grubość 0,8mm, sterylna w trzech rozmiarach S 24x24mm,M 30x30mm,L 35x35mm, </t>
  </si>
  <si>
    <t>35.</t>
  </si>
  <si>
    <t>płytka adaptacyjna resorbowalna 1.5, rapid sorb, 8 otworów, grubość 0.8mm, sterylna</t>
  </si>
  <si>
    <t>36.</t>
  </si>
  <si>
    <t>Śruba korowa RapidSorb Ø 1.5 mm, długość 4mm, sterylna, opakowanie zawiera 4szt</t>
  </si>
  <si>
    <t>37.</t>
  </si>
  <si>
    <t>płytka adaptacyjna resorbowalna 2.0, rapid sorb, 8 otworów, grubość 1.2mm, sterylna</t>
  </si>
  <si>
    <t>38.</t>
  </si>
  <si>
    <t>Śruba korowa RapidSorb Ø 2.0 mm, długość 6mm, sterylna, opakowanie zawiera 4szt</t>
  </si>
  <si>
    <t>Pakiet nr 8 -  Sprzęt do chirurgii szczękowej</t>
  </si>
  <si>
    <t>4szt.</t>
  </si>
  <si>
    <t>Pakiet nr 5- Asortyment do leczenia wodogłowia u dzieci</t>
  </si>
  <si>
    <t xml:space="preserve"> Zestaw zastawka Hakim Precision MICRO ciśnienie niskie + zbiornik Rickham, dren komorowy 14 cm, dren otrzewnowy 120 cm</t>
  </si>
  <si>
    <t>Zestaw zastawka Hakim Precision MICRO ciśnienie średnie + zbiornik Rickham, dren komorowy 14 cm, dren otrzewnowy 120 cm</t>
  </si>
  <si>
    <t>Zestaw zastawka Hakim Precision MICRO ciśnienie wysokie + zbiornik Rickham, dren komorowy 14 cm, dren otrzewnowy 120 cm</t>
  </si>
  <si>
    <t>Dren dosercowy Holter, 45cm, śr. w.1,2 mm, śr. z. 2,5 mm</t>
  </si>
  <si>
    <t>Dren komorowy Hakim ze znacznikami rtg o długości 14 cm i śr. zew. 2,7 mm i śr. wew.1,4 mm</t>
  </si>
  <si>
    <t>Dren komorowy Accu-Flo ze znacznikami rtg o długości 15 cm i śr. zew. 2,5 mm i śr. wew.1,3 mm</t>
  </si>
  <si>
    <t>ZASTAWKA niskoprofilowa Hakim Precision Regular, ciśnienie niskie, z integralnym urządzeniem antysyfonowym  SG, z drenem  komorowym 14 cm, silikonowym prowadnikiem  kolankowym i przyłączonym drenem dootrzewnowym otwartym 120cm.</t>
  </si>
  <si>
    <t>ZASTAWKA niskoprofilowa Hakim Precision Regular, ciśnienie średnie, z integralnym urządzeniem antysyfonowym  SG, z drenem  komorowym 14 cm, silikonowym prowadnikiem kolankowym i przyłączonym drenem dootrzewnowym otwartym 120cm.</t>
  </si>
  <si>
    <t>ZASTAWKA niskoprofilowa Hakim Precision Micro ze zbiornikiem Rickhama, ciśnienie niskie, z drenem  komorowym 14 cm i przyłączonym drenem dootrzewnowym otwartym 120cm.</t>
  </si>
  <si>
    <t>ZASTAWKA niskoprofilowa Hakim Precision Micro ze zbiornikiem Rickhama, ciśnienie średnie, z drenem  komorowym 14 cm i przyłączonym drenem dootrzewnowym otwartym 120cm.</t>
  </si>
  <si>
    <t>Worki wymienne do drenażu zamkniętego 700 ml, 5szt./opak.</t>
  </si>
  <si>
    <t>Łącznik prosty o długości max. 1,5 cm i średnicy wewnętrzna max. 1,0 mm zewnętrza max. 2,0 mm, z tworzywa sztucznego, do łączenia drenów zastawki</t>
  </si>
  <si>
    <t>Prowadnica jednorazowa do drenu dootrzewnowego o dł. 45cm i 65cm ( op.5 szt.)</t>
  </si>
  <si>
    <t>po 5szt.</t>
  </si>
  <si>
    <t>jednorazowe ostrze do urządzenia M4 Straightshot Microdebrider,  proste,  średnica: 4,0  mm, dł. 11 cm, pakowane po 5 szt. w opakowaniu</t>
  </si>
  <si>
    <t>jednorazowe ostrze do urządzenia M5 Straightshot Microdebrider, zagięte pod kątem 12 stopni i średnicy 4,0  mm, dł. 11 cm, pakowane po 5 szt. w opakowaniu</t>
  </si>
  <si>
    <t>jednorazowe ostrze do urządzenia M5 Straightshot Microdebrider, zagięte pod kątem 40 stopni i średnicy 4,0  mm, dł. 11 cm, pakowane po 5 szt. w opakowaniu</t>
  </si>
  <si>
    <t>jednorazowe ostrze do urządzenia M5 Straightshot Microdebrider, zagięte pod kątem 60 stopni i średnicy 4,0  mm, dł. 11 cm, pakowane po 5 szt. w opakowaniu</t>
  </si>
  <si>
    <t>Jednorazowe wiertło diamentowe do urządzenia M5 Straightshot Microdebrider, średnica 4,0 mm, dł. 13,0 cm, zagięte pod kątem 15 stopni, pakowane po 1 szt. w op.</t>
  </si>
  <si>
    <t>Jednorazowe wiertło do urządzenia M5 Straightshot Microdebrider, średnica 3,0 mm, dł. 13,0 cm, zagięte pod kątem 40 stopni, pakowane po 1 szt. w op.</t>
  </si>
  <si>
    <t>Jednorazowe wiertło diamentowe do urządzenia M5 Straightshot Microdebrider, średnica 3,0 mm, dł. 13,0 cm, zagięte pod kątem 40 stopni, pakowane po 1 szt. w op.</t>
  </si>
  <si>
    <t>jednorazowe płaszcze do optyk 4 mm, 0 stopni  pakowane po 5 szt. w opakowaniu wraz z drenem do irygacji</t>
  </si>
  <si>
    <t xml:space="preserve">jednorazowe płaszcze do optyk 4 mm, 30 stopni  pakowane po 5 szt. w opakowaniu </t>
  </si>
  <si>
    <t>jednorazowe płaszcze do optyk 4 mm, 45 stopni pakowane po 5 szt. w opakowaniu</t>
  </si>
  <si>
    <t>jednorazowe dreny do irygacji dedykowane do wiertarki Indigo pakowne po 5 szt. w op.</t>
  </si>
  <si>
    <t xml:space="preserve">jednorazowe ostrza typu Skimmer lub Tricut o średnicy od 2.9 mm do 4 mm długości od 13 cm do 45 cm pakowane po 1 lub 3 szt. w opakowaniu kompatybilne z urządzeniem M5 Straightshot Microdebrider do wyboru przez Zamawiającego </t>
  </si>
  <si>
    <t>Jednorazowe dreny do irygacji do urządzenia M5 Straightshot Microdebrider, pakowane po 5 szt. w op.</t>
  </si>
  <si>
    <t>jednorazowe dreny dedykowane do systemu do płukania optyki Endo-Scrub 2, pakowane po 5 szt. w opakowaniu</t>
  </si>
  <si>
    <t xml:space="preserve">stalowe wiertło typu różyczka o średnicy od 0,5 mm do 7,0 mm, długości od 64 mm do 85 mm kompatybilne z urządzeniem Indigo Drill pakowane po 1 lub 5 szt. w opakowaniu </t>
  </si>
  <si>
    <t xml:space="preserve"> </t>
  </si>
  <si>
    <t>Pakiet nr 9 - Osprzęt dedykowany do  urządzenia M5 i wiertarki Indigo Drill posiadanej w jednostce</t>
  </si>
  <si>
    <t>VAT</t>
  </si>
  <si>
    <t xml:space="preserve">Frez kula, rowkowany, Ø 1.5 mm, przedłużony długość, do nasadek SHORT                                               </t>
  </si>
  <si>
    <t xml:space="preserve">Frez kula, rowkowany, Ø 1.0 mm, przedłużony długość, do nasadek SHORT                                               </t>
  </si>
  <si>
    <t xml:space="preserve">Frez kula, diamentowy, Ø 2.0 mm, przedłużony długość, do nasadek SHORT                                              </t>
  </si>
  <si>
    <t>Zestaw z automatyczną, niskoprofilową zastawką przepływową
Wymagania:
- automatyczna regulacja pełnym zakresie ciśnień
- mechanizm zastawki składający się z przepony i umieszczonego w niej bolca, drenaż płynu regulowany przepływem  - oddzielny dren komorowy dł. 15cm, 
- prowadnik kolankowy drenu komorowego,
- integralny dren dootrzewnowy o otwartym końcu dł. 110cm. - brak elementów metalowych
- zintegrowane łączniki do drenów
- zintegrowany zbiornik do nakłuwania</t>
  </si>
  <si>
    <t>Razem za wszystko</t>
  </si>
  <si>
    <t>Zastawki do operacyjnego leczenia wodogłowia typu  paediGAV o ciśnieniu otwarcia w pozycji  poziomej 4lub 9 cm H2O ze zintegrowanym mechanizmem antysyfonowym o ciśnieniach otwarcia w pozycji pionowej 19, 24 lub 29 cm H2O do wyboru przez Zamawiającego.
Wszystkie powyżej wymienione zastawki posiadają nakładkę antyzałamaniową na drenie dokomorowym lub nakładkę antyzałamaniową i zbiornik pompujący, 25 cm dren dokomorowy z prowadnicą lub zbiornik dokomorowy przepływowy z drenem 25 cm i drenem dystalnym 20 cm,  120 cm dren dootrzewnowy. Zastawka wykonana z tytanu.</t>
  </si>
  <si>
    <t>Zastawki do operacyjnego leczenia wodogłowia typu  miniNAV o ciśnieniu otwrcia w pozycji  poziomej i pionowej 5, 10 lub 15 cm H2O do wyboru przez Zamawiającego.
Wszystkie powyżej wymienione zastawki posiadają nakładkę antyzałamaniową na drenie dokomorowym lub nakładkę antyzałamaniową i zbiornik pompujący, 25 cm dren dokomorowy z prowadnicą lub zbiornik dokomorowy przepływowy z drenem 18 cm,  120  cm dren dootrzewnowy. Zastawka wykonana z tytanu.</t>
  </si>
  <si>
    <t>6.3</t>
  </si>
  <si>
    <t>Wartość Vat</t>
  </si>
  <si>
    <t>stalowe  wiertło typu diament o średnicy od 0,6 mm do 6,0 mm, długości od 64 mm do 85 mm kompatybilne z 
urządzeniem Indigo Drill pakowane po 1 szt. w opakowaniu</t>
  </si>
  <si>
    <t>3/2021/PN</t>
  </si>
  <si>
    <t>zał. nr 2</t>
  </si>
  <si>
    <t>10szt po 45cm i 10szt po 60cm</t>
  </si>
  <si>
    <t>Zastawka do zabiałczonego płynu. Zastawka do operacyjnego leczenia wodogłowia typu DualSwitch – membranowa, do zabiałczonego płynu z ciśnieniem otwarcia wpozycji poziomej 5, 10 lub 13cm H2O ze zintegrowanym mechanizmem antysyfonowym o ciśnieniach otwarcia w pozycji pionowej 30, 40 lub 50 cm H2O wyboru przez Zamawiającego.
Wszystkie powyżej wymienione posiadają nakładkę antyzałamaniową na drenie dokomorowym, 25 cm dren dokomorowy z prowadnicą, zbiornik pompujący z drenem 60 cm i zastawkę ze zintegrowanym zaworem antysyfonowym z drenem dootrzewnowym 90 cm. Zastawka wykonana z tytanu.</t>
  </si>
  <si>
    <t>Sprzęt do posiadanej nawigacji S7 laryngologiczno-neurochirurgicznej</t>
  </si>
  <si>
    <t>Cena jedn. netto</t>
  </si>
  <si>
    <t>Cena jedn. brutto</t>
  </si>
  <si>
    <t>Nazwa handlowa</t>
  </si>
  <si>
    <t>Jedn. miary</t>
  </si>
  <si>
    <t>Numer katalogowy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</si>
</sst>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zł&quot;"/>
  </numFmts>
  <fonts count="16">
    <font>
      <sz val="11"/>
      <color rgb="FF000000"/>
      <name val="Calibri"/>
      <family val="2"/>
    </font>
    <font>
      <sz val="10"/>
      <name val="Arial"/>
      <family val="2"/>
    </font>
    <font>
      <b/>
      <sz val="10"/>
      <color rgb="FF333333"/>
      <name val="Arial"/>
      <family val="2"/>
    </font>
    <font>
      <sz val="10"/>
      <color rgb="FF333333"/>
      <name val="Arial"/>
      <family val="2"/>
    </font>
    <font>
      <sz val="10"/>
      <color rgb="FF800000"/>
      <name val="Arial"/>
      <family val="2"/>
    </font>
    <font>
      <sz val="10"/>
      <color rgb="FF000000"/>
      <name val="Arial"/>
      <family val="2"/>
    </font>
    <font>
      <b/>
      <sz val="10"/>
      <color rgb="FF000000"/>
      <name val="Arial"/>
      <family val="2"/>
    </font>
    <font>
      <b/>
      <sz val="10"/>
      <name val="Arial"/>
      <family val="2"/>
    </font>
    <font>
      <sz val="10"/>
      <color indexed="8"/>
      <name val="Arial"/>
      <family val="2"/>
    </font>
    <font>
      <b/>
      <sz val="10"/>
      <color indexed="8"/>
      <name val="Arial"/>
      <family val="2"/>
    </font>
    <font>
      <sz val="11"/>
      <color indexed="8"/>
      <name val="RotisSansSerif"/>
      <family val="2"/>
    </font>
    <font>
      <b/>
      <sz val="11"/>
      <color indexed="8"/>
      <name val="RotisSansSerif"/>
      <family val="2"/>
    </font>
    <font>
      <sz val="10"/>
      <color rgb="FF00000A"/>
      <name val="Arial"/>
      <family val="2"/>
    </font>
    <font>
      <b/>
      <sz val="10"/>
      <color rgb="FFFF0000"/>
      <name val="Arial"/>
      <family val="2"/>
    </font>
    <font>
      <sz val="8"/>
      <name val="Calibri"/>
      <family val="2"/>
    </font>
    <font>
      <b/>
      <sz val="11"/>
      <color rgb="FF000000"/>
      <name val="Calibri"/>
      <family val="2"/>
    </font>
  </fonts>
  <fills count="3">
    <fill>
      <patternFill/>
    </fill>
    <fill>
      <patternFill patternType="gray125"/>
    </fill>
    <fill>
      <patternFill patternType="solid">
        <fgColor rgb="FFFFFFFF"/>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bottom style="thin"/>
    </border>
    <border>
      <left style="thin"/>
      <right style="thin"/>
      <top style="thin"/>
      <bottom/>
    </border>
    <border>
      <left style="thin"/>
      <right style="thin"/>
      <top/>
      <bottom style="thin"/>
    </border>
    <border>
      <left/>
      <right style="thin"/>
      <top style="thin"/>
      <bottom style="thin"/>
    </border>
    <border>
      <left/>
      <right style="thin"/>
      <top/>
      <bottom style="thin"/>
    </border>
    <border>
      <left/>
      <right style="thin"/>
      <top style="thin"/>
      <bottom/>
    </border>
    <border>
      <left style="thin">
        <color indexed="8"/>
      </left>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right style="thin">
        <color indexed="8"/>
      </right>
      <top style="thin"/>
      <bottom/>
    </border>
    <border>
      <left/>
      <right style="thin">
        <color indexed="8"/>
      </right>
      <top/>
      <bottom style="thin">
        <color indexed="8"/>
      </bottom>
    </border>
    <border>
      <left/>
      <right/>
      <top/>
      <bottom style="thin"/>
    </border>
    <border>
      <left style="thin">
        <color indexed="8"/>
      </left>
      <right/>
      <top/>
      <bottom/>
    </border>
    <border>
      <left style="thin"/>
      <right/>
      <top style="thin"/>
      <bottom style="thin"/>
    </border>
    <border>
      <left style="thin"/>
      <right/>
      <top/>
      <bottom style="thin"/>
    </border>
    <border>
      <left/>
      <right style="thin"/>
      <top/>
      <bottom/>
    </border>
    <border>
      <left/>
      <right/>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cellStyleXfs>
  <cellXfs count="300">
    <xf numFmtId="0" fontId="0" fillId="0" borderId="0" xfId="0"/>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2" fontId="8"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2"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2" fontId="8" fillId="0" borderId="3"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NumberFormat="1" applyFont="1" applyBorder="1" applyAlignment="1">
      <alignment horizontal="center" vertical="center" wrapText="1"/>
    </xf>
    <xf numFmtId="2" fontId="8" fillId="0" borderId="4"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2" xfId="0" applyNumberFormat="1" applyFont="1" applyBorder="1" applyAlignment="1">
      <alignment horizontal="center" vertical="center" wrapText="1"/>
    </xf>
    <xf numFmtId="0" fontId="8" fillId="0" borderId="3" xfId="0"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2" fontId="9" fillId="0" borderId="3" xfId="0" applyNumberFormat="1" applyFont="1" applyBorder="1" applyAlignment="1">
      <alignment horizontal="center" vertical="center"/>
    </xf>
    <xf numFmtId="0" fontId="10" fillId="0" borderId="0" xfId="0" applyFont="1" applyAlignment="1">
      <alignment horizontal="center" vertical="center"/>
    </xf>
    <xf numFmtId="164" fontId="10" fillId="0" borderId="0" xfId="0" applyNumberFormat="1" applyFont="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4" fontId="9" fillId="0" borderId="1"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xf>
    <xf numFmtId="0" fontId="6"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9" fontId="5" fillId="0" borderId="0" xfId="0" applyNumberFormat="1" applyFont="1" applyAlignment="1">
      <alignment horizontal="center" vertical="center"/>
    </xf>
    <xf numFmtId="9" fontId="5" fillId="0" borderId="3"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Fill="1" applyAlignment="1">
      <alignment horizontal="left" vertical="center" wrapText="1"/>
    </xf>
    <xf numFmtId="0" fontId="5" fillId="0" borderId="3" xfId="0"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7" xfId="0" applyFont="1" applyBorder="1" applyAlignment="1">
      <alignment vertical="center" wrapText="1"/>
    </xf>
    <xf numFmtId="0" fontId="5" fillId="0" borderId="7" xfId="0" applyFont="1" applyFill="1" applyBorder="1" applyAlignment="1">
      <alignment horizontal="center" vertical="center" wrapText="1"/>
    </xf>
    <xf numFmtId="0" fontId="5" fillId="0" borderId="8" xfId="0" applyFont="1" applyBorder="1" applyAlignment="1">
      <alignment vertical="center" wrapText="1"/>
    </xf>
    <xf numFmtId="0" fontId="1" fillId="0" borderId="3" xfId="0" applyFont="1" applyFill="1" applyBorder="1" applyAlignment="1">
      <alignment horizontal="left" vertical="center" wrapText="1"/>
    </xf>
    <xf numFmtId="0" fontId="5"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9" fontId="2" fillId="0" borderId="8"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0" fontId="5" fillId="0" borderId="0" xfId="0" applyFont="1" applyAlignment="1">
      <alignment horizontal="left" vertical="center"/>
    </xf>
    <xf numFmtId="4" fontId="2" fillId="0" borderId="0" xfId="0" applyNumberFormat="1" applyFont="1" applyAlignment="1">
      <alignment horizontal="center" vertical="center"/>
    </xf>
    <xf numFmtId="4" fontId="6" fillId="0" borderId="3"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 fontId="2" fillId="0" borderId="8" xfId="0" applyNumberFormat="1" applyFont="1" applyBorder="1" applyAlignment="1">
      <alignment horizontal="center" vertical="center" wrapText="1"/>
    </xf>
    <xf numFmtId="4" fontId="5"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3" xfId="0" applyNumberFormat="1" applyFont="1" applyBorder="1" applyAlignment="1">
      <alignment horizontal="center" vertical="center" wrapText="1"/>
    </xf>
    <xf numFmtId="4" fontId="1" fillId="0" borderId="3"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9" fontId="6" fillId="0" borderId="3"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8" xfId="0" applyNumberFormat="1" applyFont="1" applyFill="1" applyBorder="1" applyAlignment="1">
      <alignment horizontal="center" vertical="center" wrapText="1"/>
    </xf>
    <xf numFmtId="0" fontId="6" fillId="0" borderId="3" xfId="0" applyFont="1" applyBorder="1" applyAlignment="1">
      <alignment vertical="center" wrapText="1"/>
    </xf>
    <xf numFmtId="9" fontId="3" fillId="0" borderId="3" xfId="0" applyNumberFormat="1"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3" fillId="0" borderId="3" xfId="0" applyFont="1" applyBorder="1" applyAlignment="1">
      <alignment horizontal="left" vertical="center" wrapText="1"/>
    </xf>
    <xf numFmtId="0" fontId="5" fillId="0" borderId="3" xfId="0" applyFont="1" applyBorder="1" applyAlignment="1">
      <alignment horizontal="lef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4" fontId="3" fillId="0" borderId="8" xfId="0" applyNumberFormat="1" applyFont="1" applyBorder="1" applyAlignment="1">
      <alignment horizontal="center" vertical="center" wrapText="1"/>
    </xf>
    <xf numFmtId="9" fontId="3" fillId="0" borderId="8" xfId="0" applyNumberFormat="1" applyFont="1" applyFill="1" applyBorder="1" applyAlignment="1">
      <alignment horizontal="center" vertical="center" wrapText="1"/>
    </xf>
    <xf numFmtId="4" fontId="6" fillId="0" borderId="3" xfId="0" applyNumberFormat="1" applyFont="1" applyBorder="1" applyAlignment="1">
      <alignment horizontal="center" vertical="center"/>
    </xf>
    <xf numFmtId="4" fontId="6" fillId="0" borderId="0" xfId="0" applyNumberFormat="1" applyFont="1" applyAlignment="1">
      <alignment vertical="center"/>
    </xf>
    <xf numFmtId="0" fontId="3" fillId="0" borderId="3" xfId="0" applyFont="1" applyBorder="1" applyAlignment="1">
      <alignment horizontal="center" vertical="center" wrapText="1"/>
    </xf>
    <xf numFmtId="0" fontId="0" fillId="0" borderId="0" xfId="0" applyFont="1" applyAlignment="1">
      <alignment vertical="center"/>
    </xf>
    <xf numFmtId="0" fontId="3" fillId="0" borderId="3" xfId="0" applyFont="1" applyBorder="1" applyAlignment="1">
      <alignment vertical="center"/>
    </xf>
    <xf numFmtId="0" fontId="5" fillId="0" borderId="0" xfId="0" applyFont="1" applyAlignment="1">
      <alignment vertic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3" xfId="0" applyFont="1" applyBorder="1" applyAlignment="1">
      <alignment vertical="center" wrapText="1"/>
    </xf>
    <xf numFmtId="0" fontId="3" fillId="0" borderId="7" xfId="0" applyFont="1" applyBorder="1" applyAlignment="1">
      <alignment vertical="center"/>
    </xf>
    <xf numFmtId="2" fontId="3" fillId="0" borderId="0" xfId="0" applyNumberFormat="1" applyFont="1" applyAlignment="1">
      <alignment horizontal="center" vertical="center"/>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9" fontId="3" fillId="0" borderId="8"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4" fontId="3" fillId="0" borderId="3"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6" fillId="0" borderId="3" xfId="0" applyNumberFormat="1" applyFont="1" applyFill="1" applyBorder="1" applyAlignment="1">
      <alignment horizontal="center" vertical="center"/>
    </xf>
    <xf numFmtId="4" fontId="2" fillId="0" borderId="3" xfId="0" applyNumberFormat="1" applyFont="1" applyFill="1" applyBorder="1" applyAlignment="1">
      <alignment horizontal="center" vertical="center" wrapText="1"/>
    </xf>
    <xf numFmtId="0" fontId="3" fillId="0" borderId="8" xfId="0" applyFont="1" applyBorder="1" applyAlignment="1">
      <alignment vertical="center"/>
    </xf>
    <xf numFmtId="0" fontId="3" fillId="0" borderId="8" xfId="0" applyFont="1" applyBorder="1" applyAlignment="1">
      <alignment horizontal="center" vertical="center" wrapText="1"/>
    </xf>
    <xf numFmtId="4" fontId="3" fillId="0" borderId="8"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0" fontId="3" fillId="0" borderId="3" xfId="0" applyFont="1" applyBorder="1" applyAlignment="1">
      <alignment vertical="center"/>
    </xf>
    <xf numFmtId="0" fontId="0" fillId="2" borderId="3" xfId="0" applyFill="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12" fillId="0" borderId="3" xfId="0" applyFont="1" applyBorder="1" applyAlignment="1">
      <alignment horizontal="center" vertical="center" wrapText="1"/>
    </xf>
    <xf numFmtId="0" fontId="0" fillId="0" borderId="0" xfId="0" applyAlignment="1">
      <alignment vertical="center"/>
    </xf>
    <xf numFmtId="0" fontId="7" fillId="0" borderId="3" xfId="0" applyFont="1" applyBorder="1" applyAlignment="1">
      <alignment vertical="center" wrapText="1"/>
    </xf>
    <xf numFmtId="0" fontId="1" fillId="0" borderId="3" xfId="0" applyFont="1" applyBorder="1" applyAlignment="1">
      <alignment vertical="center" wrapText="1"/>
    </xf>
    <xf numFmtId="0" fontId="1" fillId="0" borderId="3" xfId="0" applyFont="1" applyFill="1" applyBorder="1" applyAlignment="1">
      <alignment vertical="center" wrapText="1"/>
    </xf>
    <xf numFmtId="0" fontId="9" fillId="0" borderId="3" xfId="21" applyFont="1" applyFill="1" applyBorder="1" applyAlignment="1">
      <alignment horizontal="center" vertical="center" wrapText="1"/>
      <protection/>
    </xf>
    <xf numFmtId="0" fontId="7" fillId="0" borderId="3" xfId="0" applyFont="1" applyBorder="1" applyAlignment="1">
      <alignment horizontal="left" vertical="center" wrapText="1"/>
    </xf>
    <xf numFmtId="0" fontId="12" fillId="0" borderId="3" xfId="0" applyFont="1" applyBorder="1" applyAlignment="1">
      <alignment horizontal="left" vertical="center" wrapText="1"/>
    </xf>
    <xf numFmtId="0" fontId="1" fillId="0" borderId="0" xfId="0" applyFont="1" applyAlignment="1">
      <alignment horizontal="center" vertical="center"/>
    </xf>
    <xf numFmtId="0" fontId="7" fillId="0" borderId="3" xfId="0" applyFont="1" applyBorder="1" applyAlignment="1">
      <alignment horizontal="center" vertical="center" wrapText="1"/>
    </xf>
    <xf numFmtId="4" fontId="7" fillId="0" borderId="3"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7" fillId="0" borderId="3" xfId="0" applyFont="1" applyBorder="1" applyAlignment="1">
      <alignment horizontal="center" vertical="center" wrapText="1"/>
    </xf>
    <xf numFmtId="4" fontId="7" fillId="0" borderId="3" xfId="0"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0" fillId="0" borderId="0" xfId="0" applyAlignment="1">
      <alignment horizontal="center" vertical="center"/>
    </xf>
    <xf numFmtId="4" fontId="12" fillId="0" borderId="3"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3"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3" xfId="0" applyFont="1" applyBorder="1" applyAlignment="1">
      <alignment vertical="center" wrapText="1"/>
    </xf>
    <xf numFmtId="0" fontId="8" fillId="0" borderId="4"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1" fillId="0" borderId="4" xfId="0" applyFont="1" applyBorder="1" applyAlignment="1">
      <alignment horizontal="left" vertical="center" wrapText="1"/>
    </xf>
    <xf numFmtId="0" fontId="8" fillId="0" borderId="8" xfId="0" applyFont="1" applyBorder="1" applyAlignment="1">
      <alignment vertical="center" wrapText="1"/>
    </xf>
    <xf numFmtId="0" fontId="1" fillId="0" borderId="1" xfId="0" applyFont="1" applyBorder="1" applyAlignment="1">
      <alignment horizontal="left" vertical="center" wrapText="1"/>
    </xf>
    <xf numFmtId="0" fontId="11" fillId="0" borderId="3" xfId="0" applyFont="1" applyBorder="1" applyAlignment="1">
      <alignment vertical="center"/>
    </xf>
    <xf numFmtId="0" fontId="10" fillId="0" borderId="0" xfId="0" applyFont="1" applyAlignment="1">
      <alignment horizontal="left" vertical="center"/>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horizontal="center" vertical="center"/>
    </xf>
    <xf numFmtId="4" fontId="9" fillId="0" borderId="3" xfId="0" applyNumberFormat="1" applyFont="1" applyBorder="1" applyAlignment="1">
      <alignment horizontal="center" vertical="center"/>
    </xf>
    <xf numFmtId="4" fontId="8" fillId="0" borderId="4" xfId="0" applyNumberFormat="1" applyFont="1" applyBorder="1" applyAlignment="1">
      <alignment horizontal="center" vertical="center"/>
    </xf>
    <xf numFmtId="4" fontId="8" fillId="0" borderId="2" xfId="0" applyNumberFormat="1" applyFont="1" applyBorder="1" applyAlignment="1">
      <alignment horizontal="center" vertical="center"/>
    </xf>
    <xf numFmtId="4" fontId="8" fillId="0" borderId="1" xfId="0" applyNumberFormat="1" applyFont="1" applyBorder="1" applyAlignment="1">
      <alignment horizontal="center" vertical="center"/>
    </xf>
    <xf numFmtId="0" fontId="1" fillId="0" borderId="3" xfId="0" applyFont="1" applyBorder="1" applyAlignment="1">
      <alignment horizontal="left" vertical="center" wrapText="1"/>
    </xf>
    <xf numFmtId="0" fontId="8" fillId="0" borderId="13" xfId="0" applyFont="1" applyBorder="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8" fillId="0" borderId="8" xfId="0" applyFont="1" applyBorder="1" applyAlignment="1">
      <alignment horizontal="left" vertical="center" wrapText="1"/>
    </xf>
    <xf numFmtId="0" fontId="8" fillId="0" borderId="8" xfId="0" applyFont="1" applyBorder="1" applyAlignment="1">
      <alignment horizontal="center" vertical="center"/>
    </xf>
    <xf numFmtId="0" fontId="10" fillId="0" borderId="0" xfId="0" applyFont="1" applyBorder="1" applyAlignment="1">
      <alignment vertical="center"/>
    </xf>
    <xf numFmtId="0" fontId="8" fillId="0" borderId="4" xfId="0" applyFont="1" applyBorder="1" applyAlignment="1">
      <alignment horizontal="left" vertical="center" wrapText="1" shrinkToFit="1"/>
    </xf>
    <xf numFmtId="0" fontId="8" fillId="0" borderId="3" xfId="0" applyFont="1" applyFill="1" applyBorder="1" applyAlignment="1">
      <alignment horizontal="left" vertical="center" wrapText="1" shrinkToFi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3" xfId="0" applyNumberFormat="1" applyFont="1" applyFill="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9" fontId="13" fillId="0" borderId="0" xfId="0" applyNumberFormat="1" applyFont="1" applyAlignment="1">
      <alignment horizontal="center" vertical="center"/>
    </xf>
    <xf numFmtId="0" fontId="2" fillId="0" borderId="3" xfId="0"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6" fillId="0" borderId="14"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 fontId="5" fillId="0" borderId="2" xfId="0" applyNumberFormat="1" applyFont="1" applyBorder="1" applyAlignment="1">
      <alignment horizontal="center" vertical="center" wrapText="1"/>
    </xf>
    <xf numFmtId="49" fontId="5" fillId="0" borderId="5" xfId="0" applyNumberFormat="1" applyFont="1" applyBorder="1" applyAlignment="1">
      <alignment horizontal="left" vertical="center" wrapText="1"/>
    </xf>
    <xf numFmtId="3" fontId="5" fillId="0" borderId="1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0" xfId="0" applyNumberFormat="1" applyFont="1" applyFill="1" applyBorder="1" applyAlignment="1">
      <alignment horizontal="left" vertical="center" wrapText="1"/>
    </xf>
    <xf numFmtId="9" fontId="5"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49" fontId="5" fillId="0" borderId="15" xfId="0" applyNumberFormat="1" applyFont="1" applyBorder="1" applyAlignment="1">
      <alignment horizontal="left" vertical="center" wrapText="1"/>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6" fillId="0" borderId="0" xfId="0" applyFont="1" applyAlignment="1">
      <alignment horizontal="left" vertical="center"/>
    </xf>
    <xf numFmtId="0" fontId="8" fillId="0" borderId="3" xfId="0" applyFont="1" applyBorder="1" applyAlignment="1">
      <alignment horizontal="left" vertical="center" wrapText="1"/>
    </xf>
    <xf numFmtId="0" fontId="0" fillId="0" borderId="19" xfId="0" applyBorder="1" applyAlignment="1">
      <alignment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Fill="1" applyBorder="1" applyAlignment="1">
      <alignment horizontal="center" vertical="center" wrapText="1"/>
    </xf>
    <xf numFmtId="0" fontId="3" fillId="0" borderId="3" xfId="0" applyFont="1" applyFill="1" applyBorder="1" applyAlignment="1">
      <alignment horizontal="left" vertical="center" wrapText="1"/>
    </xf>
    <xf numFmtId="4"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22" xfId="0" applyNumberFormat="1" applyFont="1" applyBorder="1" applyAlignment="1">
      <alignment horizontal="center" vertical="center"/>
    </xf>
    <xf numFmtId="9" fontId="8" fillId="0" borderId="3" xfId="0" applyNumberFormat="1" applyFont="1" applyBorder="1" applyAlignment="1">
      <alignment horizontal="center" vertical="center"/>
    </xf>
    <xf numFmtId="2" fontId="8" fillId="0" borderId="3" xfId="0" applyNumberFormat="1" applyFont="1" applyBorder="1" applyAlignment="1">
      <alignment vertical="center" wrapText="1"/>
    </xf>
    <xf numFmtId="0" fontId="6" fillId="0" borderId="2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2" fillId="0" borderId="3" xfId="0" applyFont="1" applyBorder="1" applyAlignment="1">
      <alignment horizontal="left" vertical="center" wrapText="1"/>
    </xf>
    <xf numFmtId="0" fontId="2" fillId="0" borderId="0" xfId="0" applyFont="1" applyAlignment="1">
      <alignment vertical="center"/>
    </xf>
    <xf numFmtId="0" fontId="5" fillId="0" borderId="0" xfId="0" applyFont="1" applyAlignment="1">
      <alignment vertical="center"/>
    </xf>
    <xf numFmtId="0" fontId="2" fillId="0" borderId="19" xfId="0" applyFont="1" applyBorder="1" applyAlignment="1">
      <alignment vertical="center"/>
    </xf>
    <xf numFmtId="0" fontId="0" fillId="0" borderId="19" xfId="0" applyBorder="1" applyAlignment="1">
      <alignment vertical="center"/>
    </xf>
    <xf numFmtId="4" fontId="6" fillId="0" borderId="3" xfId="0" applyNumberFormat="1" applyFont="1" applyBorder="1" applyAlignment="1">
      <alignment horizontal="center" vertical="center"/>
    </xf>
    <xf numFmtId="4" fontId="15"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vertical="center"/>
    </xf>
    <xf numFmtId="0" fontId="7" fillId="0" borderId="3" xfId="0" applyFont="1" applyBorder="1" applyAlignment="1">
      <alignment horizontal="center" vertical="center" wrapText="1"/>
    </xf>
    <xf numFmtId="0" fontId="7" fillId="0" borderId="19" xfId="0" applyFont="1" applyBorder="1" applyAlignment="1">
      <alignment vertical="center"/>
    </xf>
    <xf numFmtId="0" fontId="5" fillId="0" borderId="19" xfId="0" applyFont="1" applyBorder="1" applyAlignment="1">
      <alignment vertical="center"/>
    </xf>
    <xf numFmtId="0" fontId="9" fillId="0" borderId="21"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8" fillId="0" borderId="3" xfId="0" applyFont="1" applyBorder="1" applyAlignment="1">
      <alignment horizontal="left" vertical="center" wrapText="1"/>
    </xf>
    <xf numFmtId="0" fontId="9" fillId="0" borderId="3" xfId="0" applyFont="1" applyBorder="1" applyAlignment="1">
      <alignment horizontal="left" vertical="center"/>
    </xf>
    <xf numFmtId="0" fontId="8" fillId="0" borderId="3" xfId="0" applyFont="1" applyBorder="1" applyAlignment="1">
      <alignment horizontal="left" vertical="center"/>
    </xf>
    <xf numFmtId="0" fontId="9" fillId="0" borderId="21"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9" fillId="0" borderId="21" xfId="0" applyFont="1" applyBorder="1" applyAlignment="1">
      <alignment horizontal="center" vertical="center"/>
    </xf>
    <xf numFmtId="0" fontId="15" fillId="0" borderId="6" xfId="0" applyFont="1" applyBorder="1" applyAlignment="1">
      <alignment vertical="center"/>
    </xf>
    <xf numFmtId="0" fontId="15" fillId="0" borderId="9" xfId="0" applyFont="1" applyBorder="1" applyAlignment="1">
      <alignment vertical="center"/>
    </xf>
    <xf numFmtId="0" fontId="11" fillId="0" borderId="21" xfId="0" applyFont="1" applyBorder="1" applyAlignment="1">
      <alignment horizontal="center" vertical="center"/>
    </xf>
    <xf numFmtId="0" fontId="9" fillId="0" borderId="3" xfId="0" applyFont="1" applyBorder="1" applyAlignment="1">
      <alignment horizontal="center" vertical="center" wrapText="1"/>
    </xf>
    <xf numFmtId="0" fontId="15" fillId="0" borderId="3" xfId="0" applyFont="1" applyBorder="1" applyAlignment="1">
      <alignment vertical="center" wrapText="1"/>
    </xf>
    <xf numFmtId="0" fontId="9" fillId="0" borderId="24" xfId="0" applyFont="1" applyBorder="1" applyAlignment="1">
      <alignment horizontal="left" vertical="center"/>
    </xf>
    <xf numFmtId="0" fontId="0" fillId="0" borderId="24" xfId="0" applyBorder="1" applyAlignment="1">
      <alignment vertical="center"/>
    </xf>
    <xf numFmtId="0" fontId="9" fillId="0" borderId="21" xfId="0" applyFont="1" applyBorder="1" applyAlignment="1">
      <alignment horizontal="center" vertical="center"/>
    </xf>
    <xf numFmtId="0" fontId="15" fillId="0" borderId="6" xfId="0" applyFont="1" applyBorder="1" applyAlignment="1">
      <alignment vertical="center"/>
    </xf>
    <xf numFmtId="0" fontId="15" fillId="0" borderId="9" xfId="0" applyFont="1" applyBorder="1" applyAlignment="1">
      <alignment vertical="center"/>
    </xf>
    <xf numFmtId="0" fontId="2" fillId="0" borderId="3" xfId="0" applyFont="1" applyBorder="1" applyAlignment="1">
      <alignment horizontal="center" vertical="center"/>
    </xf>
    <xf numFmtId="0" fontId="2" fillId="0" borderId="19" xfId="0" applyFont="1" applyBorder="1" applyAlignment="1">
      <alignment vertical="center"/>
    </xf>
    <xf numFmtId="0" fontId="0" fillId="0" borderId="19" xfId="0" applyBorder="1" applyAlignment="1">
      <alignment vertical="center"/>
    </xf>
    <xf numFmtId="3" fontId="6"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Alignment="1">
      <alignment vertical="center"/>
    </xf>
    <xf numFmtId="0" fontId="15" fillId="0" borderId="3" xfId="0" applyFont="1" applyBorder="1" applyAlignment="1">
      <alignment horizontal="center" vertical="center" wrapText="1"/>
    </xf>
    <xf numFmtId="0" fontId="7" fillId="0" borderId="24"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Tekst objaśnienia"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workbookViewId="0" topLeftCell="A1">
      <selection activeCell="A2" sqref="A2:K2"/>
    </sheetView>
  </sheetViews>
  <sheetFormatPr defaultColWidth="9.140625" defaultRowHeight="15"/>
  <cols>
    <col min="1" max="1" width="4.28125" style="35" customWidth="1"/>
    <col min="2" max="2" width="45.28125" style="59" customWidth="1"/>
    <col min="3" max="3" width="14.421875" style="33" customWidth="1"/>
    <col min="4" max="4" width="6.140625" style="33" customWidth="1"/>
    <col min="5" max="5" width="5.28125" style="33" customWidth="1"/>
    <col min="6" max="6" width="8.28125" style="67" customWidth="1"/>
    <col min="7" max="7" width="10.57421875" style="67" customWidth="1"/>
    <col min="8" max="8" width="4.8515625" style="42" customWidth="1"/>
    <col min="9" max="9" width="9.00390625" style="67" customWidth="1"/>
    <col min="10" max="10" width="8.28125" style="67" customWidth="1"/>
    <col min="11" max="11" width="10.57421875" style="67" bestFit="1" customWidth="1"/>
    <col min="12" max="12" width="8.8515625" style="33" customWidth="1"/>
    <col min="13" max="1025" width="8.28125" style="35" customWidth="1"/>
    <col min="1026" max="16384" width="9.140625" style="35" customWidth="1"/>
  </cols>
  <sheetData>
    <row r="1" spans="1:11" ht="15">
      <c r="A1" s="257" t="s">
        <v>0</v>
      </c>
      <c r="B1" s="258"/>
      <c r="C1" s="77" t="s">
        <v>316</v>
      </c>
      <c r="E1" s="34"/>
      <c r="F1" s="60"/>
      <c r="G1" s="68"/>
      <c r="K1" s="67" t="s">
        <v>317</v>
      </c>
    </row>
    <row r="2" spans="1:11" ht="15">
      <c r="A2" s="259" t="s">
        <v>1</v>
      </c>
      <c r="B2" s="260"/>
      <c r="C2" s="260"/>
      <c r="D2" s="260"/>
      <c r="E2" s="260"/>
      <c r="F2" s="260"/>
      <c r="G2" s="260"/>
      <c r="H2" s="260"/>
      <c r="I2" s="260"/>
      <c r="J2" s="260"/>
      <c r="K2" s="260"/>
    </row>
    <row r="3" spans="1:12" s="32" customFormat="1" ht="38.25">
      <c r="A3" s="36" t="s">
        <v>2</v>
      </c>
      <c r="B3" s="36" t="s">
        <v>3</v>
      </c>
      <c r="C3" s="36" t="s">
        <v>323</v>
      </c>
      <c r="D3" s="36" t="s">
        <v>324</v>
      </c>
      <c r="E3" s="36" t="s">
        <v>5</v>
      </c>
      <c r="F3" s="61" t="s">
        <v>321</v>
      </c>
      <c r="G3" s="61" t="s">
        <v>132</v>
      </c>
      <c r="H3" s="72" t="s">
        <v>305</v>
      </c>
      <c r="I3" s="61" t="s">
        <v>314</v>
      </c>
      <c r="J3" s="61" t="s">
        <v>322</v>
      </c>
      <c r="K3" s="61" t="s">
        <v>135</v>
      </c>
      <c r="L3" s="36" t="s">
        <v>10</v>
      </c>
    </row>
    <row r="4" spans="1:12" ht="15">
      <c r="A4" s="37" t="s">
        <v>11</v>
      </c>
      <c r="B4" s="256" t="s">
        <v>320</v>
      </c>
      <c r="C4" s="256"/>
      <c r="D4" s="256"/>
      <c r="E4" s="256"/>
      <c r="F4" s="256"/>
      <c r="G4" s="256"/>
      <c r="H4" s="256"/>
      <c r="I4" s="256"/>
      <c r="J4" s="256"/>
      <c r="K4" s="256"/>
      <c r="L4" s="38"/>
    </row>
    <row r="5" spans="1:12" ht="25.5">
      <c r="A5" s="39" t="s">
        <v>12</v>
      </c>
      <c r="B5" s="40" t="s">
        <v>13</v>
      </c>
      <c r="C5" s="41"/>
      <c r="D5" s="41" t="s">
        <v>14</v>
      </c>
      <c r="E5" s="41">
        <v>40</v>
      </c>
      <c r="F5" s="62"/>
      <c r="G5" s="62">
        <f>E5*F5</f>
        <v>0</v>
      </c>
      <c r="I5" s="62">
        <f>G5*H5</f>
        <v>0</v>
      </c>
      <c r="J5" s="62">
        <f>K5/E5</f>
        <v>0</v>
      </c>
      <c r="K5" s="62">
        <f>G5+I5</f>
        <v>0</v>
      </c>
      <c r="L5" s="41" t="s">
        <v>272</v>
      </c>
    </row>
    <row r="6" spans="1:12" ht="25.5">
      <c r="A6" s="39" t="s">
        <v>16</v>
      </c>
      <c r="B6" s="40" t="s">
        <v>17</v>
      </c>
      <c r="C6" s="41"/>
      <c r="D6" s="41" t="s">
        <v>14</v>
      </c>
      <c r="E6" s="41">
        <v>16</v>
      </c>
      <c r="F6" s="62"/>
      <c r="G6" s="62">
        <f aca="true" t="shared" si="0" ref="G6:G9">E6*F6</f>
        <v>0</v>
      </c>
      <c r="H6" s="43"/>
      <c r="I6" s="62">
        <f aca="true" t="shared" si="1" ref="I6:I9">G6*H6</f>
        <v>0</v>
      </c>
      <c r="J6" s="62">
        <f aca="true" t="shared" si="2" ref="J6:J9">K6/E6</f>
        <v>0</v>
      </c>
      <c r="K6" s="62">
        <f aca="true" t="shared" si="3" ref="K6:K9">G6+I6</f>
        <v>0</v>
      </c>
      <c r="L6" s="41" t="s">
        <v>272</v>
      </c>
    </row>
    <row r="7" spans="1:12" ht="25.5">
      <c r="A7" s="39" t="s">
        <v>18</v>
      </c>
      <c r="B7" s="40" t="s">
        <v>19</v>
      </c>
      <c r="C7" s="41"/>
      <c r="D7" s="41" t="s">
        <v>14</v>
      </c>
      <c r="E7" s="41">
        <v>16</v>
      </c>
      <c r="F7" s="62"/>
      <c r="G7" s="62">
        <f t="shared" si="0"/>
        <v>0</v>
      </c>
      <c r="H7" s="43"/>
      <c r="I7" s="62">
        <f t="shared" si="1"/>
        <v>0</v>
      </c>
      <c r="J7" s="62">
        <f t="shared" si="2"/>
        <v>0</v>
      </c>
      <c r="K7" s="62">
        <f t="shared" si="3"/>
        <v>0</v>
      </c>
      <c r="L7" s="41" t="s">
        <v>272</v>
      </c>
    </row>
    <row r="8" spans="1:12" ht="25.5">
      <c r="A8" s="39" t="s">
        <v>20</v>
      </c>
      <c r="B8" s="40" t="s">
        <v>21</v>
      </c>
      <c r="C8" s="41"/>
      <c r="D8" s="41" t="s">
        <v>22</v>
      </c>
      <c r="E8" s="41">
        <v>1</v>
      </c>
      <c r="F8" s="62"/>
      <c r="G8" s="62">
        <f t="shared" si="0"/>
        <v>0</v>
      </c>
      <c r="H8" s="43"/>
      <c r="I8" s="62">
        <f t="shared" si="1"/>
        <v>0</v>
      </c>
      <c r="J8" s="62">
        <f t="shared" si="2"/>
        <v>0</v>
      </c>
      <c r="K8" s="62">
        <f t="shared" si="3"/>
        <v>0</v>
      </c>
      <c r="L8" s="41" t="s">
        <v>23</v>
      </c>
    </row>
    <row r="9" spans="1:12" ht="30.75" customHeight="1">
      <c r="A9" s="39" t="s">
        <v>24</v>
      </c>
      <c r="B9" s="40" t="s">
        <v>25</v>
      </c>
      <c r="C9" s="41"/>
      <c r="D9" s="41" t="s">
        <v>26</v>
      </c>
      <c r="E9" s="41">
        <v>2</v>
      </c>
      <c r="F9" s="62"/>
      <c r="G9" s="62">
        <f t="shared" si="0"/>
        <v>0</v>
      </c>
      <c r="H9" s="43"/>
      <c r="I9" s="62">
        <f t="shared" si="1"/>
        <v>0</v>
      </c>
      <c r="J9" s="62">
        <f t="shared" si="2"/>
        <v>0</v>
      </c>
      <c r="K9" s="62">
        <f t="shared" si="3"/>
        <v>0</v>
      </c>
      <c r="L9" s="41" t="s">
        <v>27</v>
      </c>
    </row>
    <row r="10" spans="1:12" ht="15">
      <c r="A10" s="249" t="s">
        <v>28</v>
      </c>
      <c r="B10" s="254"/>
      <c r="C10" s="254"/>
      <c r="D10" s="254"/>
      <c r="E10" s="254"/>
      <c r="F10" s="255"/>
      <c r="G10" s="69">
        <f>SUM(G5:G9)</f>
        <v>0</v>
      </c>
      <c r="H10" s="73"/>
      <c r="I10" s="69">
        <f>SUM(I5:I9)</f>
        <v>0</v>
      </c>
      <c r="J10" s="69"/>
      <c r="K10" s="69">
        <f>SUM(K5:K9)</f>
        <v>0</v>
      </c>
      <c r="L10" s="41"/>
    </row>
    <row r="11" spans="1:12" ht="15">
      <c r="A11" s="75" t="s">
        <v>29</v>
      </c>
      <c r="B11" s="256" t="s">
        <v>30</v>
      </c>
      <c r="C11" s="256"/>
      <c r="D11" s="256"/>
      <c r="E11" s="256"/>
      <c r="F11" s="256"/>
      <c r="G11" s="256"/>
      <c r="H11" s="256"/>
      <c r="I11" s="256"/>
      <c r="J11" s="256"/>
      <c r="K11" s="256"/>
      <c r="L11" s="41"/>
    </row>
    <row r="12" spans="1:12" ht="66.75" customHeight="1">
      <c r="A12" s="39" t="s">
        <v>12</v>
      </c>
      <c r="B12" s="45" t="s">
        <v>31</v>
      </c>
      <c r="C12" s="46"/>
      <c r="D12" s="46" t="s">
        <v>22</v>
      </c>
      <c r="E12" s="46">
        <v>10</v>
      </c>
      <c r="F12" s="63"/>
      <c r="G12" s="70">
        <f>E12*F12</f>
        <v>0</v>
      </c>
      <c r="H12" s="49"/>
      <c r="I12" s="70">
        <f>G12*H12</f>
        <v>0</v>
      </c>
      <c r="J12" s="70">
        <f>K12/E12</f>
        <v>0</v>
      </c>
      <c r="K12" s="70">
        <f>G12+I12</f>
        <v>0</v>
      </c>
      <c r="L12" s="48" t="s">
        <v>32</v>
      </c>
    </row>
    <row r="13" spans="1:12" ht="25.5">
      <c r="A13" s="39" t="s">
        <v>16</v>
      </c>
      <c r="B13" s="50" t="s">
        <v>33</v>
      </c>
      <c r="C13" s="46"/>
      <c r="D13" s="46" t="s">
        <v>14</v>
      </c>
      <c r="E13" s="46">
        <v>30</v>
      </c>
      <c r="F13" s="63"/>
      <c r="G13" s="70">
        <f aca="true" t="shared" si="4" ref="G13:G16">E13*F13</f>
        <v>0</v>
      </c>
      <c r="H13" s="49"/>
      <c r="I13" s="70">
        <f aca="true" t="shared" si="5" ref="I13:I16">G13*H13</f>
        <v>0</v>
      </c>
      <c r="J13" s="70">
        <f aca="true" t="shared" si="6" ref="J13:J16">K13/E13</f>
        <v>0</v>
      </c>
      <c r="K13" s="70">
        <f aca="true" t="shared" si="7" ref="K13:K16">G13+I13</f>
        <v>0</v>
      </c>
      <c r="L13" s="48" t="s">
        <v>272</v>
      </c>
    </row>
    <row r="14" spans="1:12" ht="25.5">
      <c r="A14" s="51" t="s">
        <v>18</v>
      </c>
      <c r="B14" s="50" t="s">
        <v>34</v>
      </c>
      <c r="C14" s="52"/>
      <c r="D14" s="52" t="s">
        <v>14</v>
      </c>
      <c r="E14" s="52">
        <v>30</v>
      </c>
      <c r="F14" s="64"/>
      <c r="G14" s="70">
        <f t="shared" si="4"/>
        <v>0</v>
      </c>
      <c r="H14" s="49"/>
      <c r="I14" s="70">
        <f t="shared" si="5"/>
        <v>0</v>
      </c>
      <c r="J14" s="70">
        <f t="shared" si="6"/>
        <v>0</v>
      </c>
      <c r="K14" s="70">
        <f t="shared" si="7"/>
        <v>0</v>
      </c>
      <c r="L14" s="48" t="s">
        <v>272</v>
      </c>
    </row>
    <row r="15" spans="1:12" ht="27" customHeight="1">
      <c r="A15" s="39" t="s">
        <v>20</v>
      </c>
      <c r="B15" s="50" t="s">
        <v>35</v>
      </c>
      <c r="C15" s="46"/>
      <c r="D15" s="46" t="s">
        <v>14</v>
      </c>
      <c r="E15" s="46">
        <v>60</v>
      </c>
      <c r="F15" s="63"/>
      <c r="G15" s="70">
        <f t="shared" si="4"/>
        <v>0</v>
      </c>
      <c r="H15" s="49"/>
      <c r="I15" s="70">
        <f t="shared" si="5"/>
        <v>0</v>
      </c>
      <c r="J15" s="70">
        <f t="shared" si="6"/>
        <v>0</v>
      </c>
      <c r="K15" s="70">
        <f t="shared" si="7"/>
        <v>0</v>
      </c>
      <c r="L15" s="48" t="s">
        <v>272</v>
      </c>
    </row>
    <row r="16" spans="1:12" ht="63.75" customHeight="1">
      <c r="A16" s="53" t="s">
        <v>24</v>
      </c>
      <c r="B16" s="54" t="s">
        <v>36</v>
      </c>
      <c r="C16" s="55"/>
      <c r="D16" s="55" t="s">
        <v>14</v>
      </c>
      <c r="E16" s="55">
        <v>1</v>
      </c>
      <c r="F16" s="65"/>
      <c r="G16" s="70">
        <f t="shared" si="4"/>
        <v>0</v>
      </c>
      <c r="H16" s="56"/>
      <c r="I16" s="70">
        <f t="shared" si="5"/>
        <v>0</v>
      </c>
      <c r="J16" s="70">
        <f t="shared" si="6"/>
        <v>0</v>
      </c>
      <c r="K16" s="70">
        <f t="shared" si="7"/>
        <v>0</v>
      </c>
      <c r="L16" s="47" t="s">
        <v>15</v>
      </c>
    </row>
    <row r="17" spans="1:12" ht="15">
      <c r="A17" s="249" t="s">
        <v>28</v>
      </c>
      <c r="B17" s="250"/>
      <c r="C17" s="250"/>
      <c r="D17" s="250"/>
      <c r="E17" s="250"/>
      <c r="F17" s="251"/>
      <c r="G17" s="66">
        <f>SUM(G12:G16)</f>
        <v>0</v>
      </c>
      <c r="H17" s="57"/>
      <c r="I17" s="66">
        <f>SUM(I12:I16)</f>
        <v>0</v>
      </c>
      <c r="J17" s="66"/>
      <c r="K17" s="66">
        <f>SUM(K12:K16)</f>
        <v>0</v>
      </c>
      <c r="L17" s="58"/>
    </row>
    <row r="18" spans="1:12" ht="34.5" customHeight="1">
      <c r="A18" s="252" t="s">
        <v>37</v>
      </c>
      <c r="B18" s="253"/>
      <c r="C18" s="253"/>
      <c r="D18" s="253"/>
      <c r="E18" s="254"/>
      <c r="F18" s="255"/>
      <c r="G18" s="71">
        <f>G10+G17</f>
        <v>0</v>
      </c>
      <c r="H18" s="74"/>
      <c r="I18" s="71">
        <f>I10+I17</f>
        <v>0</v>
      </c>
      <c r="J18" s="71"/>
      <c r="K18" s="71">
        <f>K10+K17</f>
        <v>0</v>
      </c>
      <c r="L18" s="41"/>
    </row>
  </sheetData>
  <mergeCells count="7">
    <mergeCell ref="A17:F17"/>
    <mergeCell ref="A18:F18"/>
    <mergeCell ref="B4:K4"/>
    <mergeCell ref="B11:K11"/>
    <mergeCell ref="A1:B1"/>
    <mergeCell ref="A2:K2"/>
    <mergeCell ref="A10:F10"/>
  </mergeCells>
  <printOptions/>
  <pageMargins left="0.46875" right="0.4791666666666667" top="0.46875" bottom="0.375"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zoomScale="120" zoomScaleNormal="120" workbookViewId="0" topLeftCell="A1">
      <selection activeCell="A2" sqref="A2:K2"/>
    </sheetView>
  </sheetViews>
  <sheetFormatPr defaultColWidth="9.140625" defaultRowHeight="15"/>
  <cols>
    <col min="1" max="1" width="4.00390625" style="35" customWidth="1"/>
    <col min="2" max="2" width="36.421875" style="59" customWidth="1"/>
    <col min="3" max="3" width="16.140625" style="33" customWidth="1"/>
    <col min="4" max="4" width="9.140625" style="33" customWidth="1"/>
    <col min="5" max="5" width="5.28125" style="33" customWidth="1"/>
    <col min="6" max="6" width="9.140625" style="67" customWidth="1"/>
    <col min="7" max="7" width="10.57421875" style="67" customWidth="1"/>
    <col min="8" max="8" width="4.8515625" style="42" customWidth="1"/>
    <col min="9" max="9" width="9.00390625" style="67" customWidth="1"/>
    <col min="10" max="10" width="9.140625" style="67" customWidth="1"/>
    <col min="11" max="11" width="10.57421875" style="67" bestFit="1" customWidth="1"/>
    <col min="12" max="12" width="12.57421875" style="33" customWidth="1"/>
    <col min="13" max="16384" width="9.140625" style="35" customWidth="1"/>
  </cols>
  <sheetData>
    <row r="1" spans="1:11" ht="15">
      <c r="A1" s="257" t="s">
        <v>0</v>
      </c>
      <c r="B1" s="258"/>
      <c r="C1" s="32" t="str">
        <f>'Pakiet 1'!C1</f>
        <v>3/2021/PN</v>
      </c>
      <c r="E1" s="34"/>
      <c r="F1" s="60"/>
      <c r="G1" s="68"/>
      <c r="K1" s="67" t="str">
        <f>'Pakiet 1'!K1</f>
        <v>zał. nr 2</v>
      </c>
    </row>
    <row r="2" spans="1:11" ht="15">
      <c r="A2" s="259" t="s">
        <v>83</v>
      </c>
      <c r="B2" s="260"/>
      <c r="C2" s="260"/>
      <c r="D2" s="260"/>
      <c r="E2" s="260"/>
      <c r="F2" s="260"/>
      <c r="G2" s="260"/>
      <c r="H2" s="260"/>
      <c r="I2" s="260"/>
      <c r="J2" s="260"/>
      <c r="K2" s="260"/>
    </row>
    <row r="3" spans="1:12" s="32" customFormat="1" ht="38.25">
      <c r="A3" s="36" t="s">
        <v>2</v>
      </c>
      <c r="B3" s="36" t="s">
        <v>3</v>
      </c>
      <c r="C3" s="36" t="s">
        <v>323</v>
      </c>
      <c r="D3" s="36" t="s">
        <v>324</v>
      </c>
      <c r="E3" s="36" t="s">
        <v>5</v>
      </c>
      <c r="F3" s="61" t="s">
        <v>321</v>
      </c>
      <c r="G3" s="61" t="s">
        <v>132</v>
      </c>
      <c r="H3" s="72" t="s">
        <v>305</v>
      </c>
      <c r="I3" s="61" t="s">
        <v>314</v>
      </c>
      <c r="J3" s="61" t="s">
        <v>322</v>
      </c>
      <c r="K3" s="61" t="s">
        <v>135</v>
      </c>
      <c r="L3" s="36" t="s">
        <v>10</v>
      </c>
    </row>
    <row r="4" spans="1:12" ht="15">
      <c r="A4" s="39" t="s">
        <v>12</v>
      </c>
      <c r="B4" s="40" t="s">
        <v>38</v>
      </c>
      <c r="C4" s="41"/>
      <c r="D4" s="41" t="s">
        <v>14</v>
      </c>
      <c r="E4" s="41">
        <v>40</v>
      </c>
      <c r="F4" s="62"/>
      <c r="G4" s="62">
        <f aca="true" t="shared" si="0" ref="G4:G15">E4*F4</f>
        <v>0</v>
      </c>
      <c r="I4" s="62">
        <f aca="true" t="shared" si="1" ref="I4">G4*H4</f>
        <v>0</v>
      </c>
      <c r="J4" s="62">
        <f aca="true" t="shared" si="2" ref="J4">K4/E4</f>
        <v>0</v>
      </c>
      <c r="K4" s="62">
        <f aca="true" t="shared" si="3" ref="K4">G4+I4</f>
        <v>0</v>
      </c>
      <c r="L4" s="41" t="s">
        <v>39</v>
      </c>
    </row>
    <row r="5" spans="1:12" ht="15">
      <c r="A5" s="39" t="s">
        <v>16</v>
      </c>
      <c r="B5" s="40" t="s">
        <v>40</v>
      </c>
      <c r="C5" s="41"/>
      <c r="D5" s="41" t="s">
        <v>14</v>
      </c>
      <c r="E5" s="41">
        <v>60</v>
      </c>
      <c r="F5" s="62"/>
      <c r="G5" s="62">
        <f t="shared" si="0"/>
        <v>0</v>
      </c>
      <c r="H5" s="43"/>
      <c r="I5" s="62">
        <f aca="true" t="shared" si="4" ref="I5:I15">G5*H5</f>
        <v>0</v>
      </c>
      <c r="J5" s="62">
        <f aca="true" t="shared" si="5" ref="J5:J15">K5/E5</f>
        <v>0</v>
      </c>
      <c r="K5" s="62">
        <f aca="true" t="shared" si="6" ref="K5:K15">G5+I5</f>
        <v>0</v>
      </c>
      <c r="L5" s="41" t="s">
        <v>39</v>
      </c>
    </row>
    <row r="6" spans="1:12" ht="25.5">
      <c r="A6" s="39" t="s">
        <v>18</v>
      </c>
      <c r="B6" s="80" t="s">
        <v>41</v>
      </c>
      <c r="C6" s="240"/>
      <c r="D6" s="41" t="s">
        <v>14</v>
      </c>
      <c r="E6" s="41">
        <v>4</v>
      </c>
      <c r="F6" s="62"/>
      <c r="G6" s="62">
        <f t="shared" si="0"/>
        <v>0</v>
      </c>
      <c r="H6" s="43"/>
      <c r="I6" s="62">
        <f t="shared" si="4"/>
        <v>0</v>
      </c>
      <c r="J6" s="62">
        <f t="shared" si="5"/>
        <v>0</v>
      </c>
      <c r="K6" s="62">
        <f t="shared" si="6"/>
        <v>0</v>
      </c>
      <c r="L6" s="41" t="s">
        <v>206</v>
      </c>
    </row>
    <row r="7" spans="1:12" ht="25.5">
      <c r="A7" s="39" t="s">
        <v>20</v>
      </c>
      <c r="B7" s="80" t="s">
        <v>43</v>
      </c>
      <c r="C7" s="240"/>
      <c r="D7" s="41" t="s">
        <v>14</v>
      </c>
      <c r="E7" s="41">
        <v>4</v>
      </c>
      <c r="F7" s="62"/>
      <c r="G7" s="62">
        <f t="shared" si="0"/>
        <v>0</v>
      </c>
      <c r="H7" s="43"/>
      <c r="I7" s="62">
        <f t="shared" si="4"/>
        <v>0</v>
      </c>
      <c r="J7" s="62">
        <f t="shared" si="5"/>
        <v>0</v>
      </c>
      <c r="K7" s="62">
        <f t="shared" si="6"/>
        <v>0</v>
      </c>
      <c r="L7" s="41" t="s">
        <v>206</v>
      </c>
    </row>
    <row r="8" spans="1:12" ht="25.5">
      <c r="A8" s="39" t="s">
        <v>24</v>
      </c>
      <c r="B8" s="80" t="s">
        <v>44</v>
      </c>
      <c r="C8" s="240"/>
      <c r="D8" s="41" t="s">
        <v>14</v>
      </c>
      <c r="E8" s="41">
        <v>4</v>
      </c>
      <c r="F8" s="62"/>
      <c r="G8" s="62">
        <f t="shared" si="0"/>
        <v>0</v>
      </c>
      <c r="H8" s="43"/>
      <c r="I8" s="62">
        <f t="shared" si="4"/>
        <v>0</v>
      </c>
      <c r="J8" s="62">
        <f t="shared" si="5"/>
        <v>0</v>
      </c>
      <c r="K8" s="62">
        <f t="shared" si="6"/>
        <v>0</v>
      </c>
      <c r="L8" s="41" t="s">
        <v>206</v>
      </c>
    </row>
    <row r="9" spans="1:12" ht="25.5">
      <c r="A9" s="39" t="s">
        <v>45</v>
      </c>
      <c r="B9" s="80" t="s">
        <v>46</v>
      </c>
      <c r="C9" s="241"/>
      <c r="D9" s="41" t="s">
        <v>14</v>
      </c>
      <c r="E9" s="41">
        <v>4</v>
      </c>
      <c r="F9" s="62"/>
      <c r="G9" s="62">
        <f t="shared" si="0"/>
        <v>0</v>
      </c>
      <c r="H9" s="43"/>
      <c r="I9" s="62">
        <f t="shared" si="4"/>
        <v>0</v>
      </c>
      <c r="J9" s="62">
        <f t="shared" si="5"/>
        <v>0</v>
      </c>
      <c r="K9" s="62">
        <f t="shared" si="6"/>
        <v>0</v>
      </c>
      <c r="L9" s="41" t="s">
        <v>206</v>
      </c>
    </row>
    <row r="10" spans="1:12" ht="25.5">
      <c r="A10" s="39" t="s">
        <v>47</v>
      </c>
      <c r="B10" s="80" t="s">
        <v>46</v>
      </c>
      <c r="C10" s="241"/>
      <c r="D10" s="41" t="s">
        <v>14</v>
      </c>
      <c r="E10" s="41">
        <v>4</v>
      </c>
      <c r="F10" s="62"/>
      <c r="G10" s="62">
        <f t="shared" si="0"/>
        <v>0</v>
      </c>
      <c r="H10" s="43"/>
      <c r="I10" s="62">
        <f t="shared" si="4"/>
        <v>0</v>
      </c>
      <c r="J10" s="62">
        <f t="shared" si="5"/>
        <v>0</v>
      </c>
      <c r="K10" s="62">
        <f t="shared" si="6"/>
        <v>0</v>
      </c>
      <c r="L10" s="41" t="s">
        <v>206</v>
      </c>
    </row>
    <row r="11" spans="1:12" ht="25.5">
      <c r="A11" s="39" t="s">
        <v>48</v>
      </c>
      <c r="B11" s="243" t="s">
        <v>49</v>
      </c>
      <c r="C11" s="242"/>
      <c r="D11" s="46" t="s">
        <v>14</v>
      </c>
      <c r="E11" s="46">
        <v>4</v>
      </c>
      <c r="F11" s="63"/>
      <c r="G11" s="62">
        <f t="shared" si="0"/>
        <v>0</v>
      </c>
      <c r="H11" s="43"/>
      <c r="I11" s="62">
        <f t="shared" si="4"/>
        <v>0</v>
      </c>
      <c r="J11" s="62">
        <f t="shared" si="5"/>
        <v>0</v>
      </c>
      <c r="K11" s="62">
        <f t="shared" si="6"/>
        <v>0</v>
      </c>
      <c r="L11" s="48" t="s">
        <v>206</v>
      </c>
    </row>
    <row r="12" spans="1:12" ht="25.5">
      <c r="A12" s="39" t="s">
        <v>50</v>
      </c>
      <c r="B12" s="50" t="s">
        <v>51</v>
      </c>
      <c r="C12" s="46"/>
      <c r="D12" s="46" t="s">
        <v>14</v>
      </c>
      <c r="E12" s="46">
        <v>4</v>
      </c>
      <c r="F12" s="63"/>
      <c r="G12" s="62">
        <f t="shared" si="0"/>
        <v>0</v>
      </c>
      <c r="H12" s="43"/>
      <c r="I12" s="62">
        <f t="shared" si="4"/>
        <v>0</v>
      </c>
      <c r="J12" s="62">
        <f t="shared" si="5"/>
        <v>0</v>
      </c>
      <c r="K12" s="62">
        <f t="shared" si="6"/>
        <v>0</v>
      </c>
      <c r="L12" s="48" t="s">
        <v>206</v>
      </c>
    </row>
    <row r="13" spans="1:12" ht="15">
      <c r="A13" s="39" t="s">
        <v>52</v>
      </c>
      <c r="B13" s="50" t="s">
        <v>53</v>
      </c>
      <c r="C13" s="52"/>
      <c r="D13" s="52" t="s">
        <v>14</v>
      </c>
      <c r="E13" s="52">
        <v>20</v>
      </c>
      <c r="F13" s="64"/>
      <c r="G13" s="62">
        <f t="shared" si="0"/>
        <v>0</v>
      </c>
      <c r="H13" s="49"/>
      <c r="I13" s="62">
        <f t="shared" si="4"/>
        <v>0</v>
      </c>
      <c r="J13" s="62">
        <f t="shared" si="5"/>
        <v>0</v>
      </c>
      <c r="K13" s="62">
        <f t="shared" si="6"/>
        <v>0</v>
      </c>
      <c r="L13" s="48" t="s">
        <v>54</v>
      </c>
    </row>
    <row r="14" spans="1:12" ht="15">
      <c r="A14" s="39" t="s">
        <v>55</v>
      </c>
      <c r="B14" s="50" t="s">
        <v>56</v>
      </c>
      <c r="C14" s="46"/>
      <c r="D14" s="46" t="s">
        <v>14</v>
      </c>
      <c r="E14" s="46">
        <v>20</v>
      </c>
      <c r="F14" s="63"/>
      <c r="G14" s="62">
        <f t="shared" si="0"/>
        <v>0</v>
      </c>
      <c r="H14" s="49"/>
      <c r="I14" s="62">
        <f t="shared" si="4"/>
        <v>0</v>
      </c>
      <c r="J14" s="62">
        <f t="shared" si="5"/>
        <v>0</v>
      </c>
      <c r="K14" s="62">
        <f t="shared" si="6"/>
        <v>0</v>
      </c>
      <c r="L14" s="48" t="s">
        <v>54</v>
      </c>
    </row>
    <row r="15" spans="1:12" ht="15">
      <c r="A15" s="39" t="s">
        <v>57</v>
      </c>
      <c r="B15" s="54" t="s">
        <v>58</v>
      </c>
      <c r="C15" s="55"/>
      <c r="D15" s="55" t="s">
        <v>14</v>
      </c>
      <c r="E15" s="55">
        <v>60</v>
      </c>
      <c r="F15" s="65"/>
      <c r="G15" s="62">
        <f t="shared" si="0"/>
        <v>0</v>
      </c>
      <c r="H15" s="56"/>
      <c r="I15" s="62">
        <f t="shared" si="4"/>
        <v>0</v>
      </c>
      <c r="J15" s="62">
        <f t="shared" si="5"/>
        <v>0</v>
      </c>
      <c r="K15" s="62">
        <f t="shared" si="6"/>
        <v>0</v>
      </c>
      <c r="L15" s="47" t="s">
        <v>39</v>
      </c>
    </row>
    <row r="16" spans="1:12" ht="26.25" customHeight="1">
      <c r="A16" s="252" t="s">
        <v>28</v>
      </c>
      <c r="B16" s="253"/>
      <c r="C16" s="253"/>
      <c r="D16" s="253"/>
      <c r="E16" s="254"/>
      <c r="F16" s="255"/>
      <c r="G16" s="71">
        <f>SUM(G4:G15)</f>
        <v>0</v>
      </c>
      <c r="H16" s="74"/>
      <c r="I16" s="71">
        <f>SUM(I4:I15)</f>
        <v>0</v>
      </c>
      <c r="J16" s="71"/>
      <c r="K16" s="71">
        <f>SUM(K4:K15)</f>
        <v>0</v>
      </c>
      <c r="L16" s="41"/>
    </row>
  </sheetData>
  <mergeCells count="3">
    <mergeCell ref="A1:B1"/>
    <mergeCell ref="A2:K2"/>
    <mergeCell ref="A16:F16"/>
  </mergeCells>
  <printOptions/>
  <pageMargins left="0.3541666666666667" right="0.40625" top="0.4583333333333333" bottom="0.75" header="0.511805555555555" footer="0.51180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
  <sheetViews>
    <sheetView zoomScale="110" zoomScaleNormal="110" workbookViewId="0" topLeftCell="A1">
      <selection activeCell="A2" sqref="A2:J2"/>
    </sheetView>
  </sheetViews>
  <sheetFormatPr defaultColWidth="9.140625" defaultRowHeight="15"/>
  <cols>
    <col min="1" max="1" width="4.00390625" style="33" customWidth="1"/>
    <col min="2" max="2" width="55.421875" style="59" customWidth="1"/>
    <col min="3" max="3" width="16.140625" style="33" customWidth="1"/>
    <col min="4" max="4" width="6.57421875" style="33" customWidth="1"/>
    <col min="5" max="5" width="5.28125" style="33" customWidth="1"/>
    <col min="6" max="6" width="9.140625" style="67" customWidth="1"/>
    <col min="7" max="7" width="10.57421875" style="67" customWidth="1"/>
    <col min="8" max="8" width="4.8515625" style="42" customWidth="1"/>
    <col min="9" max="9" width="9.00390625" style="67" customWidth="1"/>
    <col min="10" max="10" width="9.140625" style="67" customWidth="1"/>
    <col min="11" max="11" width="10.57421875" style="67" bestFit="1" customWidth="1"/>
    <col min="12" max="16384" width="9.140625" style="35" customWidth="1"/>
  </cols>
  <sheetData>
    <row r="1" spans="1:11" ht="15">
      <c r="A1" s="257" t="s">
        <v>0</v>
      </c>
      <c r="B1" s="258"/>
      <c r="C1" s="32" t="str">
        <f>'Pakiet 1'!C1</f>
        <v>3/2021/PN</v>
      </c>
      <c r="E1" s="34"/>
      <c r="F1" s="60"/>
      <c r="G1" s="68"/>
      <c r="K1" s="67" t="str">
        <f>'Pakiet 1'!K1</f>
        <v>zał. nr 2</v>
      </c>
    </row>
    <row r="2" spans="1:11" ht="15">
      <c r="A2" s="259" t="s">
        <v>219</v>
      </c>
      <c r="B2" s="260"/>
      <c r="C2" s="260"/>
      <c r="D2" s="260"/>
      <c r="E2" s="260"/>
      <c r="F2" s="260"/>
      <c r="G2" s="260"/>
      <c r="H2" s="260"/>
      <c r="I2" s="260"/>
      <c r="J2" s="260"/>
      <c r="K2" s="239"/>
    </row>
    <row r="3" spans="1:11" s="32" customFormat="1" ht="38.25">
      <c r="A3" s="36" t="s">
        <v>2</v>
      </c>
      <c r="B3" s="36" t="s">
        <v>3</v>
      </c>
      <c r="C3" s="36" t="s">
        <v>323</v>
      </c>
      <c r="D3" s="36" t="s">
        <v>324</v>
      </c>
      <c r="E3" s="36" t="s">
        <v>5</v>
      </c>
      <c r="F3" s="61" t="s">
        <v>321</v>
      </c>
      <c r="G3" s="61" t="s">
        <v>132</v>
      </c>
      <c r="H3" s="72" t="s">
        <v>305</v>
      </c>
      <c r="I3" s="61" t="s">
        <v>314</v>
      </c>
      <c r="J3" s="61" t="s">
        <v>322</v>
      </c>
      <c r="K3" s="61" t="s">
        <v>135</v>
      </c>
    </row>
    <row r="4" spans="1:11" ht="51">
      <c r="A4" s="41" t="s">
        <v>12</v>
      </c>
      <c r="B4" s="40" t="s">
        <v>68</v>
      </c>
      <c r="C4" s="41"/>
      <c r="D4" s="41" t="s">
        <v>69</v>
      </c>
      <c r="E4" s="41">
        <v>5</v>
      </c>
      <c r="F4" s="62"/>
      <c r="G4" s="62">
        <f>E4*F4</f>
        <v>0</v>
      </c>
      <c r="I4" s="62">
        <f>G4*H4</f>
        <v>0</v>
      </c>
      <c r="J4" s="62">
        <f>K4/E4</f>
        <v>0</v>
      </c>
      <c r="K4" s="62">
        <f aca="true" t="shared" si="0" ref="K4">G4+I4</f>
        <v>0</v>
      </c>
    </row>
    <row r="5" spans="1:11" ht="45.75" customHeight="1">
      <c r="A5" s="41" t="s">
        <v>16</v>
      </c>
      <c r="B5" s="40" t="s">
        <v>70</v>
      </c>
      <c r="C5" s="41"/>
      <c r="D5" s="41" t="s">
        <v>69</v>
      </c>
      <c r="E5" s="41">
        <v>5</v>
      </c>
      <c r="F5" s="62"/>
      <c r="G5" s="62">
        <f aca="true" t="shared" si="1" ref="G5:G16">E5*F5</f>
        <v>0</v>
      </c>
      <c r="H5" s="43"/>
      <c r="I5" s="62">
        <f aca="true" t="shared" si="2" ref="I5:I16">G5*H5</f>
        <v>0</v>
      </c>
      <c r="J5" s="62">
        <f aca="true" t="shared" si="3" ref="J5:J16">K5/E5</f>
        <v>0</v>
      </c>
      <c r="K5" s="62">
        <f aca="true" t="shared" si="4" ref="K5:K16">G5+I5</f>
        <v>0</v>
      </c>
    </row>
    <row r="6" spans="1:11" ht="51">
      <c r="A6" s="41" t="s">
        <v>18</v>
      </c>
      <c r="B6" s="40" t="s">
        <v>71</v>
      </c>
      <c r="C6" s="41"/>
      <c r="D6" s="41" t="s">
        <v>69</v>
      </c>
      <c r="E6" s="41">
        <v>5</v>
      </c>
      <c r="F6" s="62"/>
      <c r="G6" s="62">
        <f t="shared" si="1"/>
        <v>0</v>
      </c>
      <c r="H6" s="43"/>
      <c r="I6" s="62">
        <f t="shared" si="2"/>
        <v>0</v>
      </c>
      <c r="J6" s="62">
        <f t="shared" si="3"/>
        <v>0</v>
      </c>
      <c r="K6" s="62">
        <f t="shared" si="4"/>
        <v>0</v>
      </c>
    </row>
    <row r="7" spans="1:11" ht="51">
      <c r="A7" s="41" t="s">
        <v>20</v>
      </c>
      <c r="B7" s="40" t="s">
        <v>72</v>
      </c>
      <c r="C7" s="41"/>
      <c r="D7" s="41" t="s">
        <v>14</v>
      </c>
      <c r="E7" s="41">
        <v>6</v>
      </c>
      <c r="F7" s="62"/>
      <c r="G7" s="62">
        <f t="shared" si="1"/>
        <v>0</v>
      </c>
      <c r="H7" s="43"/>
      <c r="I7" s="62">
        <f t="shared" si="2"/>
        <v>0</v>
      </c>
      <c r="J7" s="62">
        <f t="shared" si="3"/>
        <v>0</v>
      </c>
      <c r="K7" s="62">
        <f t="shared" si="4"/>
        <v>0</v>
      </c>
    </row>
    <row r="8" spans="1:11" ht="38.25">
      <c r="A8" s="41" t="s">
        <v>24</v>
      </c>
      <c r="B8" s="40" t="s">
        <v>73</v>
      </c>
      <c r="C8" s="41"/>
      <c r="D8" s="41" t="s">
        <v>14</v>
      </c>
      <c r="E8" s="41">
        <v>6</v>
      </c>
      <c r="F8" s="62"/>
      <c r="G8" s="62">
        <f t="shared" si="1"/>
        <v>0</v>
      </c>
      <c r="H8" s="43"/>
      <c r="I8" s="62">
        <f t="shared" si="2"/>
        <v>0</v>
      </c>
      <c r="J8" s="62">
        <f t="shared" si="3"/>
        <v>0</v>
      </c>
      <c r="K8" s="62">
        <f t="shared" si="4"/>
        <v>0</v>
      </c>
    </row>
    <row r="9" spans="1:11" ht="51">
      <c r="A9" s="41" t="s">
        <v>45</v>
      </c>
      <c r="B9" s="80" t="s">
        <v>74</v>
      </c>
      <c r="C9" s="44"/>
      <c r="D9" s="41" t="s">
        <v>14</v>
      </c>
      <c r="E9" s="41">
        <v>6</v>
      </c>
      <c r="F9" s="62"/>
      <c r="G9" s="62">
        <f t="shared" si="1"/>
        <v>0</v>
      </c>
      <c r="H9" s="76"/>
      <c r="I9" s="62">
        <f t="shared" si="2"/>
        <v>0</v>
      </c>
      <c r="J9" s="62">
        <f t="shared" si="3"/>
        <v>0</v>
      </c>
      <c r="K9" s="62">
        <f t="shared" si="4"/>
        <v>0</v>
      </c>
    </row>
    <row r="10" spans="1:11" ht="51">
      <c r="A10" s="41" t="s">
        <v>47</v>
      </c>
      <c r="B10" s="79" t="s">
        <v>75</v>
      </c>
      <c r="C10" s="87"/>
      <c r="D10" s="87" t="s">
        <v>69</v>
      </c>
      <c r="E10" s="87">
        <v>5</v>
      </c>
      <c r="F10" s="87"/>
      <c r="G10" s="62">
        <f t="shared" si="1"/>
        <v>0</v>
      </c>
      <c r="H10" s="76"/>
      <c r="I10" s="62">
        <f t="shared" si="2"/>
        <v>0</v>
      </c>
      <c r="J10" s="62">
        <f t="shared" si="3"/>
        <v>0</v>
      </c>
      <c r="K10" s="62">
        <f t="shared" si="4"/>
        <v>0</v>
      </c>
    </row>
    <row r="11" spans="1:11" ht="51">
      <c r="A11" s="41" t="s">
        <v>48</v>
      </c>
      <c r="B11" s="243" t="s">
        <v>76</v>
      </c>
      <c r="C11" s="46"/>
      <c r="D11" s="46" t="s">
        <v>14</v>
      </c>
      <c r="E11" s="46">
        <v>6</v>
      </c>
      <c r="F11" s="63"/>
      <c r="G11" s="62">
        <f t="shared" si="1"/>
        <v>0</v>
      </c>
      <c r="H11" s="49"/>
      <c r="I11" s="62">
        <f t="shared" si="2"/>
        <v>0</v>
      </c>
      <c r="J11" s="62">
        <f t="shared" si="3"/>
        <v>0</v>
      </c>
      <c r="K11" s="62">
        <f t="shared" si="4"/>
        <v>0</v>
      </c>
    </row>
    <row r="12" spans="1:11" ht="51">
      <c r="A12" s="41" t="s">
        <v>50</v>
      </c>
      <c r="B12" s="50" t="s">
        <v>77</v>
      </c>
      <c r="C12" s="46"/>
      <c r="D12" s="46" t="s">
        <v>14</v>
      </c>
      <c r="E12" s="46">
        <v>45</v>
      </c>
      <c r="F12" s="63"/>
      <c r="G12" s="62">
        <f t="shared" si="1"/>
        <v>0</v>
      </c>
      <c r="H12" s="49"/>
      <c r="I12" s="62">
        <f t="shared" si="2"/>
        <v>0</v>
      </c>
      <c r="J12" s="62">
        <f t="shared" si="3"/>
        <v>0</v>
      </c>
      <c r="K12" s="62">
        <f t="shared" si="4"/>
        <v>0</v>
      </c>
    </row>
    <row r="13" spans="1:11" ht="51">
      <c r="A13" s="41" t="s">
        <v>52</v>
      </c>
      <c r="B13" s="50" t="s">
        <v>78</v>
      </c>
      <c r="C13" s="52"/>
      <c r="D13" s="52" t="s">
        <v>14</v>
      </c>
      <c r="E13" s="52">
        <v>30</v>
      </c>
      <c r="F13" s="64"/>
      <c r="G13" s="62">
        <f t="shared" si="1"/>
        <v>0</v>
      </c>
      <c r="H13" s="49"/>
      <c r="I13" s="62">
        <f t="shared" si="2"/>
        <v>0</v>
      </c>
      <c r="J13" s="62">
        <f t="shared" si="3"/>
        <v>0</v>
      </c>
      <c r="K13" s="62">
        <f t="shared" si="4"/>
        <v>0</v>
      </c>
    </row>
    <row r="14" spans="1:11" ht="60" customHeight="1">
      <c r="A14" s="41" t="s">
        <v>55</v>
      </c>
      <c r="B14" s="50" t="s">
        <v>79</v>
      </c>
      <c r="C14" s="46"/>
      <c r="D14" s="46" t="s">
        <v>14</v>
      </c>
      <c r="E14" s="46">
        <v>60</v>
      </c>
      <c r="F14" s="63"/>
      <c r="G14" s="62">
        <f t="shared" si="1"/>
        <v>0</v>
      </c>
      <c r="H14" s="49"/>
      <c r="I14" s="62">
        <f t="shared" si="2"/>
        <v>0</v>
      </c>
      <c r="J14" s="62">
        <f t="shared" si="3"/>
        <v>0</v>
      </c>
      <c r="K14" s="62">
        <f t="shared" si="4"/>
        <v>0</v>
      </c>
    </row>
    <row r="15" spans="1:11" ht="38.25">
      <c r="A15" s="41" t="s">
        <v>57</v>
      </c>
      <c r="B15" s="54" t="s">
        <v>80</v>
      </c>
      <c r="C15" s="55"/>
      <c r="D15" s="55" t="s">
        <v>14</v>
      </c>
      <c r="E15" s="55">
        <v>42</v>
      </c>
      <c r="F15" s="65"/>
      <c r="G15" s="62">
        <f t="shared" si="1"/>
        <v>0</v>
      </c>
      <c r="H15" s="56"/>
      <c r="I15" s="62">
        <f t="shared" si="2"/>
        <v>0</v>
      </c>
      <c r="J15" s="62">
        <f t="shared" si="3"/>
        <v>0</v>
      </c>
      <c r="K15" s="62">
        <f t="shared" si="4"/>
        <v>0</v>
      </c>
    </row>
    <row r="16" spans="1:11" ht="38.25">
      <c r="A16" s="82">
        <v>13</v>
      </c>
      <c r="B16" s="81" t="s">
        <v>81</v>
      </c>
      <c r="C16" s="82"/>
      <c r="D16" s="82" t="s">
        <v>14</v>
      </c>
      <c r="E16" s="82">
        <v>42</v>
      </c>
      <c r="F16" s="83"/>
      <c r="G16" s="62">
        <f t="shared" si="1"/>
        <v>0</v>
      </c>
      <c r="H16" s="84"/>
      <c r="I16" s="62">
        <f t="shared" si="2"/>
        <v>0</v>
      </c>
      <c r="J16" s="62">
        <f t="shared" si="3"/>
        <v>0</v>
      </c>
      <c r="K16" s="62">
        <f t="shared" si="4"/>
        <v>0</v>
      </c>
    </row>
    <row r="17" spans="1:11" s="86" customFormat="1" ht="26.25" customHeight="1">
      <c r="A17" s="261" t="s">
        <v>82</v>
      </c>
      <c r="B17" s="262"/>
      <c r="C17" s="262"/>
      <c r="D17" s="262"/>
      <c r="E17" s="262"/>
      <c r="F17" s="262"/>
      <c r="G17" s="85">
        <f>SUM(G4:G16)</f>
        <v>0</v>
      </c>
      <c r="H17" s="85"/>
      <c r="I17" s="85">
        <f>SUM(I4:I16)</f>
        <v>0</v>
      </c>
      <c r="J17" s="85"/>
      <c r="K17" s="85">
        <f>SUM(K4:K16)</f>
        <v>0</v>
      </c>
    </row>
  </sheetData>
  <mergeCells count="3">
    <mergeCell ref="A1:B1"/>
    <mergeCell ref="A17:F17"/>
    <mergeCell ref="A2:J2"/>
  </mergeCells>
  <printOptions/>
  <pageMargins left="0.34375" right="0.22916666666666666" top="0.4895833333333333" bottom="0.6354166666666666" header="0.511805555555555" footer="0.51180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workbookViewId="0" topLeftCell="A1">
      <selection activeCell="A2" sqref="A2:J2"/>
    </sheetView>
  </sheetViews>
  <sheetFormatPr defaultColWidth="9.140625" defaultRowHeight="15"/>
  <cols>
    <col min="1" max="1" width="3.7109375" style="88" customWidth="1"/>
    <col min="2" max="2" width="49.28125" style="88" customWidth="1"/>
    <col min="3" max="3" width="18.57421875" style="88" customWidth="1"/>
    <col min="4" max="4" width="7.7109375" style="103" customWidth="1"/>
    <col min="5" max="5" width="6.28125" style="103" customWidth="1"/>
    <col min="6" max="6" width="9.140625" style="103" customWidth="1"/>
    <col min="7" max="7" width="10.7109375" style="103" customWidth="1"/>
    <col min="8" max="8" width="4.421875" style="103" customWidth="1"/>
    <col min="9" max="10" width="9.140625" style="103" customWidth="1"/>
    <col min="11" max="11" width="10.28125" style="103" customWidth="1"/>
    <col min="12" max="16384" width="9.140625" style="88" customWidth="1"/>
  </cols>
  <sheetData>
    <row r="1" spans="1:11" s="35" customFormat="1" ht="12.75">
      <c r="A1" s="257" t="s">
        <v>0</v>
      </c>
      <c r="B1" s="258"/>
      <c r="C1" s="32" t="str">
        <f>'Pakiet 1'!C1</f>
        <v>3/2021/PN</v>
      </c>
      <c r="D1" s="33"/>
      <c r="E1" s="34"/>
      <c r="F1" s="60"/>
      <c r="G1" s="68"/>
      <c r="H1" s="42"/>
      <c r="I1" s="67"/>
      <c r="J1" s="67"/>
      <c r="K1" s="67" t="str">
        <f>'Pakiet 1'!K1</f>
        <v>zał. nr 2</v>
      </c>
    </row>
    <row r="2" spans="1:11" ht="15">
      <c r="A2" s="264" t="s">
        <v>220</v>
      </c>
      <c r="B2" s="260"/>
      <c r="C2" s="260"/>
      <c r="D2" s="260"/>
      <c r="E2" s="260"/>
      <c r="F2" s="260"/>
      <c r="G2" s="260"/>
      <c r="H2" s="260"/>
      <c r="I2" s="260"/>
      <c r="J2" s="260"/>
      <c r="K2" s="95"/>
    </row>
    <row r="3" spans="1:11" s="32" customFormat="1" ht="38.25">
      <c r="A3" s="36" t="s">
        <v>2</v>
      </c>
      <c r="B3" s="36" t="s">
        <v>3</v>
      </c>
      <c r="C3" s="36" t="s">
        <v>323</v>
      </c>
      <c r="D3" s="36" t="s">
        <v>324</v>
      </c>
      <c r="E3" s="36" t="s">
        <v>5</v>
      </c>
      <c r="F3" s="61" t="s">
        <v>321</v>
      </c>
      <c r="G3" s="61" t="s">
        <v>132</v>
      </c>
      <c r="H3" s="72" t="s">
        <v>305</v>
      </c>
      <c r="I3" s="61" t="s">
        <v>314</v>
      </c>
      <c r="J3" s="61" t="s">
        <v>322</v>
      </c>
      <c r="K3" s="61" t="s">
        <v>135</v>
      </c>
    </row>
    <row r="4" spans="1:11" ht="25.5">
      <c r="A4" s="89" t="s">
        <v>12</v>
      </c>
      <c r="B4" s="90" t="s">
        <v>84</v>
      </c>
      <c r="C4" s="91"/>
      <c r="D4" s="96" t="s">
        <v>14</v>
      </c>
      <c r="E4" s="96">
        <v>10</v>
      </c>
      <c r="F4" s="105"/>
      <c r="G4" s="105">
        <f>E4*F4</f>
        <v>0</v>
      </c>
      <c r="H4" s="97"/>
      <c r="I4" s="105">
        <f>G4*H4</f>
        <v>0</v>
      </c>
      <c r="J4" s="105">
        <f aca="true" t="shared" si="0" ref="J4">K4/E4</f>
        <v>0</v>
      </c>
      <c r="K4" s="105">
        <f>G4+I4</f>
        <v>0</v>
      </c>
    </row>
    <row r="5" spans="1:11" ht="25.5">
      <c r="A5" s="92" t="s">
        <v>16</v>
      </c>
      <c r="B5" s="39" t="s">
        <v>96</v>
      </c>
      <c r="C5" s="91"/>
      <c r="D5" s="98" t="s">
        <v>14</v>
      </c>
      <c r="E5" s="96">
        <v>10</v>
      </c>
      <c r="F5" s="105"/>
      <c r="G5" s="105">
        <f aca="true" t="shared" si="1" ref="G5:G24">E5*F5</f>
        <v>0</v>
      </c>
      <c r="H5" s="97"/>
      <c r="I5" s="105">
        <f aca="true" t="shared" si="2" ref="I5:I24">G5*H5</f>
        <v>0</v>
      </c>
      <c r="J5" s="105">
        <f aca="true" t="shared" si="3" ref="J5:J24">K5/E5</f>
        <v>0</v>
      </c>
      <c r="K5" s="105">
        <f aca="true" t="shared" si="4" ref="K5:K24">G5+I5</f>
        <v>0</v>
      </c>
    </row>
    <row r="6" spans="1:11" ht="25.5">
      <c r="A6" s="92" t="s">
        <v>18</v>
      </c>
      <c r="B6" s="39" t="s">
        <v>98</v>
      </c>
      <c r="C6" s="91"/>
      <c r="D6" s="98" t="s">
        <v>14</v>
      </c>
      <c r="E6" s="96">
        <v>20</v>
      </c>
      <c r="F6" s="105"/>
      <c r="G6" s="105">
        <f t="shared" si="1"/>
        <v>0</v>
      </c>
      <c r="H6" s="97"/>
      <c r="I6" s="105">
        <f t="shared" si="2"/>
        <v>0</v>
      </c>
      <c r="J6" s="105">
        <f t="shared" si="3"/>
        <v>0</v>
      </c>
      <c r="K6" s="105">
        <f t="shared" si="4"/>
        <v>0</v>
      </c>
    </row>
    <row r="7" spans="1:11" ht="25.5">
      <c r="A7" s="92" t="s">
        <v>20</v>
      </c>
      <c r="B7" s="91" t="s">
        <v>85</v>
      </c>
      <c r="C7" s="91"/>
      <c r="D7" s="96" t="s">
        <v>14</v>
      </c>
      <c r="E7" s="96">
        <v>60</v>
      </c>
      <c r="F7" s="105"/>
      <c r="G7" s="105">
        <f t="shared" si="1"/>
        <v>0</v>
      </c>
      <c r="H7" s="97"/>
      <c r="I7" s="105">
        <f t="shared" si="2"/>
        <v>0</v>
      </c>
      <c r="J7" s="105">
        <f t="shared" si="3"/>
        <v>0</v>
      </c>
      <c r="K7" s="105">
        <f t="shared" si="4"/>
        <v>0</v>
      </c>
    </row>
    <row r="8" spans="1:11" ht="25.5">
      <c r="A8" s="92" t="s">
        <v>24</v>
      </c>
      <c r="B8" s="93" t="s">
        <v>97</v>
      </c>
      <c r="C8" s="91"/>
      <c r="D8" s="96" t="s">
        <v>14</v>
      </c>
      <c r="E8" s="96">
        <v>60</v>
      </c>
      <c r="F8" s="105"/>
      <c r="G8" s="105">
        <f t="shared" si="1"/>
        <v>0</v>
      </c>
      <c r="H8" s="97"/>
      <c r="I8" s="105">
        <f t="shared" si="2"/>
        <v>0</v>
      </c>
      <c r="J8" s="105">
        <f t="shared" si="3"/>
        <v>0</v>
      </c>
      <c r="K8" s="105">
        <f t="shared" si="4"/>
        <v>0</v>
      </c>
    </row>
    <row r="9" spans="1:11" ht="25.5">
      <c r="A9" s="92" t="s">
        <v>45</v>
      </c>
      <c r="B9" s="93" t="s">
        <v>308</v>
      </c>
      <c r="C9" s="91"/>
      <c r="D9" s="96" t="s">
        <v>14</v>
      </c>
      <c r="E9" s="96">
        <v>60</v>
      </c>
      <c r="F9" s="105"/>
      <c r="G9" s="105">
        <f t="shared" si="1"/>
        <v>0</v>
      </c>
      <c r="H9" s="97"/>
      <c r="I9" s="105">
        <f t="shared" si="2"/>
        <v>0</v>
      </c>
      <c r="J9" s="105">
        <f t="shared" si="3"/>
        <v>0</v>
      </c>
      <c r="K9" s="105">
        <f t="shared" si="4"/>
        <v>0</v>
      </c>
    </row>
    <row r="10" spans="1:11" ht="30">
      <c r="A10" s="92" t="s">
        <v>47</v>
      </c>
      <c r="B10" s="114" t="s">
        <v>88</v>
      </c>
      <c r="C10" s="118"/>
      <c r="D10" s="96" t="s">
        <v>14</v>
      </c>
      <c r="E10" s="96">
        <v>60</v>
      </c>
      <c r="F10" s="105"/>
      <c r="G10" s="105">
        <f t="shared" si="1"/>
        <v>0</v>
      </c>
      <c r="H10" s="97"/>
      <c r="I10" s="105">
        <f t="shared" si="2"/>
        <v>0</v>
      </c>
      <c r="J10" s="105">
        <f t="shared" si="3"/>
        <v>0</v>
      </c>
      <c r="K10" s="105">
        <f t="shared" si="4"/>
        <v>0</v>
      </c>
    </row>
    <row r="11" spans="1:11" ht="15">
      <c r="A11" s="92" t="s">
        <v>48</v>
      </c>
      <c r="B11" s="114" t="s">
        <v>89</v>
      </c>
      <c r="C11" s="119"/>
      <c r="D11" s="100" t="s">
        <v>14</v>
      </c>
      <c r="E11" s="100">
        <v>30</v>
      </c>
      <c r="F11" s="106"/>
      <c r="G11" s="105">
        <f t="shared" si="1"/>
        <v>0</v>
      </c>
      <c r="H11" s="101"/>
      <c r="I11" s="105">
        <f t="shared" si="2"/>
        <v>0</v>
      </c>
      <c r="J11" s="105">
        <f t="shared" si="3"/>
        <v>0</v>
      </c>
      <c r="K11" s="105">
        <f t="shared" si="4"/>
        <v>0</v>
      </c>
    </row>
    <row r="12" spans="1:11" ht="15">
      <c r="A12" s="92" t="s">
        <v>50</v>
      </c>
      <c r="B12" s="114" t="s">
        <v>99</v>
      </c>
      <c r="C12" s="119"/>
      <c r="D12" s="100" t="s">
        <v>14</v>
      </c>
      <c r="E12" s="100">
        <v>10</v>
      </c>
      <c r="F12" s="105"/>
      <c r="G12" s="105">
        <f t="shared" si="1"/>
        <v>0</v>
      </c>
      <c r="H12" s="101"/>
      <c r="I12" s="105">
        <f t="shared" si="2"/>
        <v>0</v>
      </c>
      <c r="J12" s="105">
        <f t="shared" si="3"/>
        <v>0</v>
      </c>
      <c r="K12" s="105">
        <f t="shared" si="4"/>
        <v>0</v>
      </c>
    </row>
    <row r="13" spans="1:11" ht="25.5">
      <c r="A13" s="92" t="s">
        <v>52</v>
      </c>
      <c r="B13" s="120" t="s">
        <v>307</v>
      </c>
      <c r="C13" s="118"/>
      <c r="D13" s="96" t="s">
        <v>14</v>
      </c>
      <c r="E13" s="96">
        <v>60</v>
      </c>
      <c r="F13" s="105"/>
      <c r="G13" s="105">
        <f t="shared" si="1"/>
        <v>0</v>
      </c>
      <c r="H13" s="97"/>
      <c r="I13" s="105">
        <f t="shared" si="2"/>
        <v>0</v>
      </c>
      <c r="J13" s="105">
        <f t="shared" si="3"/>
        <v>0</v>
      </c>
      <c r="K13" s="105">
        <f t="shared" si="4"/>
        <v>0</v>
      </c>
    </row>
    <row r="14" spans="1:11" ht="25.5">
      <c r="A14" s="92" t="s">
        <v>55</v>
      </c>
      <c r="B14" s="120" t="s">
        <v>306</v>
      </c>
      <c r="C14" s="118"/>
      <c r="D14" s="96" t="s">
        <v>14</v>
      </c>
      <c r="E14" s="96">
        <v>60</v>
      </c>
      <c r="F14" s="105"/>
      <c r="G14" s="105">
        <f t="shared" si="1"/>
        <v>0</v>
      </c>
      <c r="H14" s="97"/>
      <c r="I14" s="105">
        <f t="shared" si="2"/>
        <v>0</v>
      </c>
      <c r="J14" s="105">
        <f t="shared" si="3"/>
        <v>0</v>
      </c>
      <c r="K14" s="105">
        <f t="shared" si="4"/>
        <v>0</v>
      </c>
    </row>
    <row r="15" spans="1:11" ht="30">
      <c r="A15" s="113" t="s">
        <v>57</v>
      </c>
      <c r="B15" s="114" t="s">
        <v>86</v>
      </c>
      <c r="C15" s="118"/>
      <c r="D15" s="115" t="s">
        <v>14</v>
      </c>
      <c r="E15" s="115">
        <v>60</v>
      </c>
      <c r="F15" s="116"/>
      <c r="G15" s="105">
        <f t="shared" si="1"/>
        <v>0</v>
      </c>
      <c r="H15" s="117"/>
      <c r="I15" s="105">
        <f t="shared" si="2"/>
        <v>0</v>
      </c>
      <c r="J15" s="105">
        <f t="shared" si="3"/>
        <v>0</v>
      </c>
      <c r="K15" s="105">
        <f t="shared" si="4"/>
        <v>0</v>
      </c>
    </row>
    <row r="16" spans="1:11" ht="30">
      <c r="A16" s="109" t="s">
        <v>100</v>
      </c>
      <c r="B16" s="114" t="s">
        <v>87</v>
      </c>
      <c r="C16" s="119"/>
      <c r="D16" s="110" t="s">
        <v>14</v>
      </c>
      <c r="E16" s="110">
        <v>60</v>
      </c>
      <c r="F16" s="111"/>
      <c r="G16" s="105">
        <f t="shared" si="1"/>
        <v>0</v>
      </c>
      <c r="H16" s="112"/>
      <c r="I16" s="105">
        <f t="shared" si="2"/>
        <v>0</v>
      </c>
      <c r="J16" s="105">
        <f t="shared" si="3"/>
        <v>0</v>
      </c>
      <c r="K16" s="105">
        <f t="shared" si="4"/>
        <v>0</v>
      </c>
    </row>
    <row r="17" spans="1:11" ht="30">
      <c r="A17" s="94" t="s">
        <v>101</v>
      </c>
      <c r="B17" s="114" t="s">
        <v>102</v>
      </c>
      <c r="C17" s="121"/>
      <c r="D17" s="99" t="s">
        <v>14</v>
      </c>
      <c r="E17" s="99">
        <v>60</v>
      </c>
      <c r="F17" s="105"/>
      <c r="G17" s="105">
        <f t="shared" si="1"/>
        <v>0</v>
      </c>
      <c r="H17" s="97"/>
      <c r="I17" s="105">
        <f t="shared" si="2"/>
        <v>0</v>
      </c>
      <c r="J17" s="105">
        <f t="shared" si="3"/>
        <v>0</v>
      </c>
      <c r="K17" s="105">
        <f t="shared" si="4"/>
        <v>0</v>
      </c>
    </row>
    <row r="18" spans="1:11" ht="15">
      <c r="A18" s="92" t="s">
        <v>103</v>
      </c>
      <c r="B18" s="114" t="s">
        <v>90</v>
      </c>
      <c r="C18" s="118"/>
      <c r="D18" s="96" t="s">
        <v>14</v>
      </c>
      <c r="E18" s="96">
        <v>50</v>
      </c>
      <c r="F18" s="105"/>
      <c r="G18" s="105">
        <f t="shared" si="1"/>
        <v>0</v>
      </c>
      <c r="H18" s="101"/>
      <c r="I18" s="105">
        <f t="shared" si="2"/>
        <v>0</v>
      </c>
      <c r="J18" s="105">
        <f t="shared" si="3"/>
        <v>0</v>
      </c>
      <c r="K18" s="105">
        <f t="shared" si="4"/>
        <v>0</v>
      </c>
    </row>
    <row r="19" spans="1:11" ht="15">
      <c r="A19" s="92" t="s">
        <v>105</v>
      </c>
      <c r="B19" s="114" t="s">
        <v>90</v>
      </c>
      <c r="C19" s="118"/>
      <c r="D19" s="96" t="s">
        <v>14</v>
      </c>
      <c r="E19" s="96">
        <v>20</v>
      </c>
      <c r="F19" s="105"/>
      <c r="G19" s="105">
        <f t="shared" si="1"/>
        <v>0</v>
      </c>
      <c r="H19" s="101"/>
      <c r="I19" s="105">
        <f t="shared" si="2"/>
        <v>0</v>
      </c>
      <c r="J19" s="105">
        <f t="shared" si="3"/>
        <v>0</v>
      </c>
      <c r="K19" s="105">
        <f t="shared" si="4"/>
        <v>0</v>
      </c>
    </row>
    <row r="20" spans="1:11" ht="15">
      <c r="A20" s="92" t="s">
        <v>106</v>
      </c>
      <c r="B20" s="39" t="s">
        <v>91</v>
      </c>
      <c r="C20" s="91"/>
      <c r="D20" s="98" t="s">
        <v>14</v>
      </c>
      <c r="E20" s="100">
        <v>60</v>
      </c>
      <c r="F20" s="105"/>
      <c r="G20" s="105">
        <f t="shared" si="1"/>
        <v>0</v>
      </c>
      <c r="H20" s="101"/>
      <c r="I20" s="105">
        <f t="shared" si="2"/>
        <v>0</v>
      </c>
      <c r="J20" s="105">
        <f t="shared" si="3"/>
        <v>0</v>
      </c>
      <c r="K20" s="105">
        <f t="shared" si="4"/>
        <v>0</v>
      </c>
    </row>
    <row r="21" spans="1:11" ht="15">
      <c r="A21" s="92" t="s">
        <v>104</v>
      </c>
      <c r="B21" s="39" t="s">
        <v>92</v>
      </c>
      <c r="C21" s="91"/>
      <c r="D21" s="98" t="s">
        <v>14</v>
      </c>
      <c r="E21" s="100">
        <v>60</v>
      </c>
      <c r="F21" s="105"/>
      <c r="G21" s="105">
        <f t="shared" si="1"/>
        <v>0</v>
      </c>
      <c r="H21" s="101"/>
      <c r="I21" s="105">
        <f t="shared" si="2"/>
        <v>0</v>
      </c>
      <c r="J21" s="105">
        <f t="shared" si="3"/>
        <v>0</v>
      </c>
      <c r="K21" s="105">
        <f t="shared" si="4"/>
        <v>0</v>
      </c>
    </row>
    <row r="22" spans="1:11" ht="15">
      <c r="A22" s="92" t="s">
        <v>107</v>
      </c>
      <c r="B22" s="39" t="s">
        <v>93</v>
      </c>
      <c r="C22" s="91"/>
      <c r="D22" s="98" t="s">
        <v>14</v>
      </c>
      <c r="E22" s="100">
        <v>60</v>
      </c>
      <c r="F22" s="105"/>
      <c r="G22" s="105">
        <f t="shared" si="1"/>
        <v>0</v>
      </c>
      <c r="H22" s="101"/>
      <c r="I22" s="105">
        <f t="shared" si="2"/>
        <v>0</v>
      </c>
      <c r="J22" s="105">
        <f t="shared" si="3"/>
        <v>0</v>
      </c>
      <c r="K22" s="105">
        <f t="shared" si="4"/>
        <v>0</v>
      </c>
    </row>
    <row r="23" spans="1:11" ht="15">
      <c r="A23" s="92" t="s">
        <v>108</v>
      </c>
      <c r="B23" s="39" t="s">
        <v>94</v>
      </c>
      <c r="C23" s="91"/>
      <c r="D23" s="98" t="s">
        <v>14</v>
      </c>
      <c r="E23" s="100">
        <v>60</v>
      </c>
      <c r="F23" s="105"/>
      <c r="G23" s="105">
        <f t="shared" si="1"/>
        <v>0</v>
      </c>
      <c r="H23" s="101"/>
      <c r="I23" s="105">
        <f t="shared" si="2"/>
        <v>0</v>
      </c>
      <c r="J23" s="105">
        <f t="shared" si="3"/>
        <v>0</v>
      </c>
      <c r="K23" s="105">
        <f t="shared" si="4"/>
        <v>0</v>
      </c>
    </row>
    <row r="24" spans="1:11" ht="15">
      <c r="A24" s="92" t="s">
        <v>109</v>
      </c>
      <c r="B24" s="90" t="s">
        <v>95</v>
      </c>
      <c r="C24" s="91"/>
      <c r="D24" s="98" t="s">
        <v>14</v>
      </c>
      <c r="E24" s="100">
        <v>60</v>
      </c>
      <c r="F24" s="105"/>
      <c r="G24" s="105">
        <f t="shared" si="1"/>
        <v>0</v>
      </c>
      <c r="H24" s="101"/>
      <c r="I24" s="105">
        <f t="shared" si="2"/>
        <v>0</v>
      </c>
      <c r="J24" s="105">
        <f t="shared" si="3"/>
        <v>0</v>
      </c>
      <c r="K24" s="105">
        <f t="shared" si="4"/>
        <v>0</v>
      </c>
    </row>
    <row r="25" spans="1:11" ht="19.5" customHeight="1">
      <c r="A25" s="263" t="s">
        <v>28</v>
      </c>
      <c r="B25" s="263"/>
      <c r="C25" s="263"/>
      <c r="D25" s="263"/>
      <c r="E25" s="263"/>
      <c r="F25" s="263"/>
      <c r="G25" s="107">
        <f>SUM(G4:G24)</f>
        <v>0</v>
      </c>
      <c r="H25" s="102"/>
      <c r="I25" s="107">
        <f>SUM(I4:I24)</f>
        <v>0</v>
      </c>
      <c r="J25" s="108"/>
      <c r="K25" s="107">
        <f>SUM(K4:K24)</f>
        <v>0</v>
      </c>
    </row>
    <row r="26" spans="7:11" ht="15">
      <c r="G26" s="104"/>
      <c r="H26" s="104"/>
      <c r="I26" s="104"/>
      <c r="J26" s="104"/>
      <c r="K26" s="104"/>
    </row>
  </sheetData>
  <mergeCells count="3">
    <mergeCell ref="A25:F25"/>
    <mergeCell ref="A1:B1"/>
    <mergeCell ref="A2:J2"/>
  </mergeCells>
  <printOptions/>
  <pageMargins left="0.34375" right="0.3333333333333333" top="0.5104166666666666" bottom="0.1875" header="0.511805555555555" footer="0.51180555555555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4"/>
  <sheetViews>
    <sheetView workbookViewId="0" topLeftCell="A1">
      <selection activeCell="A2" sqref="A2:K2"/>
    </sheetView>
  </sheetViews>
  <sheetFormatPr defaultColWidth="9.140625" defaultRowHeight="15"/>
  <cols>
    <col min="1" max="1" width="4.00390625" style="33" customWidth="1"/>
    <col min="2" max="2" width="48.421875" style="59" customWidth="1"/>
    <col min="3" max="3" width="15.8515625" style="35" customWidth="1"/>
    <col min="4" max="4" width="5.8515625" style="33" customWidth="1"/>
    <col min="5" max="5" width="5.140625" style="33" customWidth="1"/>
    <col min="6" max="6" width="9.421875" style="33" customWidth="1"/>
    <col min="7" max="7" width="10.421875" style="33" customWidth="1"/>
    <col min="8" max="8" width="4.7109375" style="33" customWidth="1"/>
    <col min="9" max="9" width="9.140625" style="33" customWidth="1"/>
    <col min="10" max="10" width="7.8515625" style="33" customWidth="1"/>
    <col min="11" max="11" width="10.421875" style="33" customWidth="1"/>
    <col min="12" max="12" width="9.140625" style="33" customWidth="1"/>
    <col min="13" max="16384" width="9.140625" style="35" customWidth="1"/>
  </cols>
  <sheetData>
    <row r="1" spans="1:11" ht="15">
      <c r="A1" s="257" t="s">
        <v>0</v>
      </c>
      <c r="B1" s="258"/>
      <c r="C1" s="32" t="str">
        <f>'Pakiet 1'!C1</f>
        <v>3/2021/PN</v>
      </c>
      <c r="E1" s="34"/>
      <c r="F1" s="60"/>
      <c r="G1" s="68"/>
      <c r="H1" s="42"/>
      <c r="I1" s="67"/>
      <c r="J1" s="67"/>
      <c r="K1" s="67" t="str">
        <f>'Pakiet 1'!K1</f>
        <v>zał. nr 2</v>
      </c>
    </row>
    <row r="2" spans="1:12" ht="15">
      <c r="A2" s="266" t="s">
        <v>273</v>
      </c>
      <c r="B2" s="267"/>
      <c r="C2" s="267"/>
      <c r="D2" s="267"/>
      <c r="E2" s="267"/>
      <c r="F2" s="267"/>
      <c r="G2" s="267"/>
      <c r="H2" s="267"/>
      <c r="I2" s="267"/>
      <c r="J2" s="267"/>
      <c r="K2" s="267"/>
      <c r="L2" s="130"/>
    </row>
    <row r="3" spans="1:12" ht="38.25">
      <c r="A3" s="131" t="s">
        <v>59</v>
      </c>
      <c r="B3" s="128" t="s">
        <v>61</v>
      </c>
      <c r="C3" s="124" t="s">
        <v>60</v>
      </c>
      <c r="D3" s="131" t="s">
        <v>62</v>
      </c>
      <c r="E3" s="131" t="s">
        <v>63</v>
      </c>
      <c r="F3" s="132" t="s">
        <v>6</v>
      </c>
      <c r="G3" s="133" t="s">
        <v>64</v>
      </c>
      <c r="H3" s="134" t="s">
        <v>305</v>
      </c>
      <c r="I3" s="135" t="s">
        <v>65</v>
      </c>
      <c r="J3" s="135" t="s">
        <v>66</v>
      </c>
      <c r="K3" s="135" t="s">
        <v>67</v>
      </c>
      <c r="L3" s="149" t="s">
        <v>136</v>
      </c>
    </row>
    <row r="4" spans="1:12" ht="38.25">
      <c r="A4" s="137" t="s">
        <v>12</v>
      </c>
      <c r="B4" s="80" t="s">
        <v>274</v>
      </c>
      <c r="C4" s="125"/>
      <c r="D4" s="137" t="s">
        <v>14</v>
      </c>
      <c r="E4" s="137">
        <v>10</v>
      </c>
      <c r="F4" s="138"/>
      <c r="G4" s="139">
        <f>E4*F4</f>
        <v>0</v>
      </c>
      <c r="H4" s="140"/>
      <c r="I4" s="141">
        <f>G4*H4</f>
        <v>0</v>
      </c>
      <c r="J4" s="141">
        <f>K4/E4</f>
        <v>0</v>
      </c>
      <c r="K4" s="141">
        <f>G4+I4</f>
        <v>0</v>
      </c>
      <c r="L4" s="136" t="s">
        <v>42</v>
      </c>
    </row>
    <row r="5" spans="1:12" ht="38.25">
      <c r="A5" s="137" t="s">
        <v>16</v>
      </c>
      <c r="B5" s="80" t="s">
        <v>275</v>
      </c>
      <c r="C5" s="125"/>
      <c r="D5" s="137" t="s">
        <v>14</v>
      </c>
      <c r="E5" s="137">
        <v>10</v>
      </c>
      <c r="F5" s="138"/>
      <c r="G5" s="139">
        <f aca="true" t="shared" si="0" ref="G5:G23">E5*F5</f>
        <v>0</v>
      </c>
      <c r="H5" s="140"/>
      <c r="I5" s="141">
        <f aca="true" t="shared" si="1" ref="I5:I23">G5*H5</f>
        <v>0</v>
      </c>
      <c r="J5" s="141">
        <f aca="true" t="shared" si="2" ref="J5:J23">K5/E5</f>
        <v>0</v>
      </c>
      <c r="K5" s="141">
        <f aca="true" t="shared" si="3" ref="K5:K23">G5+I5</f>
        <v>0</v>
      </c>
      <c r="L5" s="136" t="s">
        <v>15</v>
      </c>
    </row>
    <row r="6" spans="1:12" ht="38.25">
      <c r="A6" s="142" t="s">
        <v>18</v>
      </c>
      <c r="B6" s="80" t="s">
        <v>276</v>
      </c>
      <c r="C6" s="126"/>
      <c r="D6" s="142" t="s">
        <v>14</v>
      </c>
      <c r="E6" s="142">
        <v>10</v>
      </c>
      <c r="F6" s="143"/>
      <c r="G6" s="139">
        <f t="shared" si="0"/>
        <v>0</v>
      </c>
      <c r="H6" s="49"/>
      <c r="I6" s="141">
        <f t="shared" si="1"/>
        <v>0</v>
      </c>
      <c r="J6" s="141">
        <f t="shared" si="2"/>
        <v>0</v>
      </c>
      <c r="K6" s="141">
        <f t="shared" si="3"/>
        <v>0</v>
      </c>
      <c r="L6" s="144" t="s">
        <v>42</v>
      </c>
    </row>
    <row r="7" spans="1:12" ht="25.5">
      <c r="A7" s="137" t="s">
        <v>20</v>
      </c>
      <c r="B7" s="80" t="s">
        <v>277</v>
      </c>
      <c r="C7" s="126"/>
      <c r="D7" s="142" t="s">
        <v>14</v>
      </c>
      <c r="E7" s="142">
        <v>10</v>
      </c>
      <c r="F7" s="143"/>
      <c r="G7" s="139">
        <f t="shared" si="0"/>
        <v>0</v>
      </c>
      <c r="H7" s="49"/>
      <c r="I7" s="141">
        <f t="shared" si="1"/>
        <v>0</v>
      </c>
      <c r="J7" s="141">
        <f t="shared" si="2"/>
        <v>0</v>
      </c>
      <c r="K7" s="141">
        <f t="shared" si="3"/>
        <v>0</v>
      </c>
      <c r="L7" s="144" t="s">
        <v>42</v>
      </c>
    </row>
    <row r="8" spans="1:12" ht="25.5">
      <c r="A8" s="137" t="s">
        <v>24</v>
      </c>
      <c r="B8" s="80" t="s">
        <v>278</v>
      </c>
      <c r="C8" s="126"/>
      <c r="D8" s="142" t="s">
        <v>14</v>
      </c>
      <c r="E8" s="142">
        <v>50</v>
      </c>
      <c r="F8" s="143"/>
      <c r="G8" s="139">
        <f t="shared" si="0"/>
        <v>0</v>
      </c>
      <c r="H8" s="49"/>
      <c r="I8" s="141">
        <f t="shared" si="1"/>
        <v>0</v>
      </c>
      <c r="J8" s="141">
        <f t="shared" si="2"/>
        <v>0</v>
      </c>
      <c r="K8" s="141">
        <f t="shared" si="3"/>
        <v>0</v>
      </c>
      <c r="L8" s="144" t="s">
        <v>110</v>
      </c>
    </row>
    <row r="9" spans="1:12" ht="25.5">
      <c r="A9" s="142" t="s">
        <v>45</v>
      </c>
      <c r="B9" s="80" t="s">
        <v>279</v>
      </c>
      <c r="C9" s="125"/>
      <c r="D9" s="137" t="s">
        <v>14</v>
      </c>
      <c r="E9" s="137">
        <v>50</v>
      </c>
      <c r="F9" s="138"/>
      <c r="G9" s="139">
        <f t="shared" si="0"/>
        <v>0</v>
      </c>
      <c r="H9" s="140"/>
      <c r="I9" s="141">
        <f t="shared" si="1"/>
        <v>0</v>
      </c>
      <c r="J9" s="141">
        <f t="shared" si="2"/>
        <v>0</v>
      </c>
      <c r="K9" s="141">
        <f t="shared" si="3"/>
        <v>0</v>
      </c>
      <c r="L9" s="136" t="s">
        <v>42</v>
      </c>
    </row>
    <row r="10" spans="1:12" ht="15">
      <c r="A10" s="137" t="s">
        <v>47</v>
      </c>
      <c r="B10" s="80" t="s">
        <v>111</v>
      </c>
      <c r="C10" s="127"/>
      <c r="D10" s="137" t="s">
        <v>14</v>
      </c>
      <c r="E10" s="142">
        <v>100</v>
      </c>
      <c r="F10" s="143"/>
      <c r="G10" s="139">
        <f t="shared" si="0"/>
        <v>0</v>
      </c>
      <c r="H10" s="140"/>
      <c r="I10" s="141">
        <f t="shared" si="1"/>
        <v>0</v>
      </c>
      <c r="J10" s="141">
        <f t="shared" si="2"/>
        <v>0</v>
      </c>
      <c r="K10" s="141">
        <f t="shared" si="3"/>
        <v>0</v>
      </c>
      <c r="L10" s="136" t="s">
        <v>112</v>
      </c>
    </row>
    <row r="11" spans="1:12" ht="15">
      <c r="A11" s="137" t="s">
        <v>48</v>
      </c>
      <c r="B11" s="129" t="s">
        <v>113</v>
      </c>
      <c r="C11" s="127"/>
      <c r="D11" s="137" t="s">
        <v>14</v>
      </c>
      <c r="E11" s="142">
        <v>20</v>
      </c>
      <c r="F11" s="143"/>
      <c r="G11" s="139">
        <f t="shared" si="0"/>
        <v>0</v>
      </c>
      <c r="H11" s="140"/>
      <c r="I11" s="141">
        <f t="shared" si="1"/>
        <v>0</v>
      </c>
      <c r="J11" s="141">
        <f t="shared" si="2"/>
        <v>0</v>
      </c>
      <c r="K11" s="141">
        <f t="shared" si="3"/>
        <v>0</v>
      </c>
      <c r="L11" s="136" t="s">
        <v>42</v>
      </c>
    </row>
    <row r="12" spans="1:12" ht="76.5">
      <c r="A12" s="142" t="s">
        <v>50</v>
      </c>
      <c r="B12" s="129" t="s">
        <v>280</v>
      </c>
      <c r="C12" s="127"/>
      <c r="D12" s="137" t="s">
        <v>14</v>
      </c>
      <c r="E12" s="142">
        <v>10</v>
      </c>
      <c r="F12" s="143"/>
      <c r="G12" s="139">
        <f t="shared" si="0"/>
        <v>0</v>
      </c>
      <c r="H12" s="140"/>
      <c r="I12" s="141">
        <f t="shared" si="1"/>
        <v>0</v>
      </c>
      <c r="J12" s="141">
        <f t="shared" si="2"/>
        <v>0</v>
      </c>
      <c r="K12" s="141">
        <f t="shared" si="3"/>
        <v>0</v>
      </c>
      <c r="L12" s="136" t="s">
        <v>42</v>
      </c>
    </row>
    <row r="13" spans="1:12" ht="63.75">
      <c r="A13" s="137" t="s">
        <v>52</v>
      </c>
      <c r="B13" s="129" t="s">
        <v>281</v>
      </c>
      <c r="C13" s="127"/>
      <c r="D13" s="122" t="s">
        <v>26</v>
      </c>
      <c r="E13" s="122">
        <v>30</v>
      </c>
      <c r="F13" s="147"/>
      <c r="G13" s="139">
        <f t="shared" si="0"/>
        <v>0</v>
      </c>
      <c r="H13" s="140"/>
      <c r="I13" s="141">
        <f t="shared" si="1"/>
        <v>0</v>
      </c>
      <c r="J13" s="141">
        <f t="shared" si="2"/>
        <v>0</v>
      </c>
      <c r="K13" s="141">
        <f t="shared" si="3"/>
        <v>0</v>
      </c>
      <c r="L13" s="136" t="s">
        <v>112</v>
      </c>
    </row>
    <row r="14" spans="1:12" ht="51">
      <c r="A14" s="137" t="s">
        <v>55</v>
      </c>
      <c r="B14" s="129" t="s">
        <v>282</v>
      </c>
      <c r="C14" s="125"/>
      <c r="D14" s="122" t="s">
        <v>26</v>
      </c>
      <c r="E14" s="122">
        <v>10</v>
      </c>
      <c r="F14" s="147"/>
      <c r="G14" s="139">
        <f t="shared" si="0"/>
        <v>0</v>
      </c>
      <c r="H14" s="140"/>
      <c r="I14" s="141">
        <f t="shared" si="1"/>
        <v>0</v>
      </c>
      <c r="J14" s="141">
        <f t="shared" si="2"/>
        <v>0</v>
      </c>
      <c r="K14" s="141">
        <f t="shared" si="3"/>
        <v>0</v>
      </c>
      <c r="L14" s="136" t="s">
        <v>42</v>
      </c>
    </row>
    <row r="15" spans="1:12" ht="51">
      <c r="A15" s="142" t="s">
        <v>57</v>
      </c>
      <c r="B15" s="129" t="s">
        <v>283</v>
      </c>
      <c r="C15" s="125"/>
      <c r="D15" s="122" t="s">
        <v>26</v>
      </c>
      <c r="E15" s="122">
        <v>10</v>
      </c>
      <c r="F15" s="147"/>
      <c r="G15" s="139">
        <f t="shared" si="0"/>
        <v>0</v>
      </c>
      <c r="H15" s="140"/>
      <c r="I15" s="141">
        <f t="shared" si="1"/>
        <v>0</v>
      </c>
      <c r="J15" s="141">
        <f t="shared" si="2"/>
        <v>0</v>
      </c>
      <c r="K15" s="141">
        <f t="shared" si="3"/>
        <v>0</v>
      </c>
      <c r="L15" s="136" t="s">
        <v>42</v>
      </c>
    </row>
    <row r="16" spans="1:12" ht="153">
      <c r="A16" s="137" t="s">
        <v>100</v>
      </c>
      <c r="B16" s="129" t="s">
        <v>309</v>
      </c>
      <c r="C16" s="125"/>
      <c r="D16" s="122" t="s">
        <v>14</v>
      </c>
      <c r="E16" s="122">
        <v>20</v>
      </c>
      <c r="F16" s="147"/>
      <c r="G16" s="139">
        <f>E16*F16</f>
        <v>0</v>
      </c>
      <c r="H16" s="140"/>
      <c r="I16" s="141">
        <f t="shared" si="1"/>
        <v>0</v>
      </c>
      <c r="J16" s="141">
        <f t="shared" si="2"/>
        <v>0</v>
      </c>
      <c r="K16" s="141">
        <f t="shared" si="3"/>
        <v>0</v>
      </c>
      <c r="L16" s="145" t="s">
        <v>110</v>
      </c>
    </row>
    <row r="17" spans="1:12" ht="63.75">
      <c r="A17" s="137" t="s">
        <v>101</v>
      </c>
      <c r="B17" s="129" t="s">
        <v>115</v>
      </c>
      <c r="C17" s="125"/>
      <c r="D17" s="122" t="s">
        <v>26</v>
      </c>
      <c r="E17" s="122">
        <v>70</v>
      </c>
      <c r="F17" s="147"/>
      <c r="G17" s="139">
        <f t="shared" si="0"/>
        <v>0</v>
      </c>
      <c r="H17" s="140"/>
      <c r="I17" s="141">
        <f t="shared" si="1"/>
        <v>0</v>
      </c>
      <c r="J17" s="141">
        <f t="shared" si="2"/>
        <v>0</v>
      </c>
      <c r="K17" s="141">
        <f t="shared" si="3"/>
        <v>0</v>
      </c>
      <c r="L17" s="136" t="s">
        <v>114</v>
      </c>
    </row>
    <row r="18" spans="1:12" ht="38.25">
      <c r="A18" s="142" t="s">
        <v>103</v>
      </c>
      <c r="B18" s="129" t="s">
        <v>116</v>
      </c>
      <c r="C18" s="125"/>
      <c r="D18" s="122" t="s">
        <v>26</v>
      </c>
      <c r="E18" s="122">
        <v>20</v>
      </c>
      <c r="F18" s="147"/>
      <c r="G18" s="139">
        <f t="shared" si="0"/>
        <v>0</v>
      </c>
      <c r="H18" s="140"/>
      <c r="I18" s="141">
        <f t="shared" si="1"/>
        <v>0</v>
      </c>
      <c r="J18" s="141">
        <f t="shared" si="2"/>
        <v>0</v>
      </c>
      <c r="K18" s="141">
        <f t="shared" si="3"/>
        <v>0</v>
      </c>
      <c r="L18" s="136" t="s">
        <v>114</v>
      </c>
    </row>
    <row r="19" spans="1:12" ht="38.25">
      <c r="A19" s="137" t="s">
        <v>105</v>
      </c>
      <c r="B19" s="129" t="s">
        <v>117</v>
      </c>
      <c r="C19" s="125"/>
      <c r="D19" s="122" t="s">
        <v>26</v>
      </c>
      <c r="E19" s="122">
        <v>60</v>
      </c>
      <c r="F19" s="147"/>
      <c r="G19" s="139">
        <f t="shared" si="0"/>
        <v>0</v>
      </c>
      <c r="H19" s="140"/>
      <c r="I19" s="141">
        <f t="shared" si="1"/>
        <v>0</v>
      </c>
      <c r="J19" s="141">
        <f t="shared" si="2"/>
        <v>0</v>
      </c>
      <c r="K19" s="141">
        <f t="shared" si="3"/>
        <v>0</v>
      </c>
      <c r="L19" s="136" t="s">
        <v>114</v>
      </c>
    </row>
    <row r="20" spans="1:12" ht="38.25">
      <c r="A20" s="137" t="s">
        <v>106</v>
      </c>
      <c r="B20" s="129" t="s">
        <v>119</v>
      </c>
      <c r="C20" s="125"/>
      <c r="D20" s="122" t="s">
        <v>26</v>
      </c>
      <c r="E20" s="122">
        <v>30</v>
      </c>
      <c r="F20" s="147"/>
      <c r="G20" s="139">
        <f t="shared" si="0"/>
        <v>0</v>
      </c>
      <c r="H20" s="140"/>
      <c r="I20" s="141">
        <f t="shared" si="1"/>
        <v>0</v>
      </c>
      <c r="J20" s="141">
        <f t="shared" si="2"/>
        <v>0</v>
      </c>
      <c r="K20" s="141">
        <f t="shared" si="3"/>
        <v>0</v>
      </c>
      <c r="L20" s="136" t="s">
        <v>114</v>
      </c>
    </row>
    <row r="21" spans="1:12" ht="25.5">
      <c r="A21" s="142" t="s">
        <v>104</v>
      </c>
      <c r="B21" s="129" t="s">
        <v>284</v>
      </c>
      <c r="C21" s="125"/>
      <c r="D21" s="122" t="s">
        <v>26</v>
      </c>
      <c r="E21" s="122">
        <v>250</v>
      </c>
      <c r="F21" s="147"/>
      <c r="G21" s="139">
        <f t="shared" si="0"/>
        <v>0</v>
      </c>
      <c r="H21" s="140"/>
      <c r="I21" s="141">
        <f t="shared" si="1"/>
        <v>0</v>
      </c>
      <c r="J21" s="141">
        <f t="shared" si="2"/>
        <v>0</v>
      </c>
      <c r="K21" s="141">
        <f t="shared" si="3"/>
        <v>0</v>
      </c>
      <c r="L21" s="136" t="s">
        <v>39</v>
      </c>
    </row>
    <row r="22" spans="1:12" ht="38.25">
      <c r="A22" s="137" t="s">
        <v>107</v>
      </c>
      <c r="B22" s="129" t="s">
        <v>285</v>
      </c>
      <c r="C22" s="125"/>
      <c r="D22" s="122" t="s">
        <v>26</v>
      </c>
      <c r="E22" s="122">
        <v>25</v>
      </c>
      <c r="F22" s="147"/>
      <c r="G22" s="139">
        <f t="shared" si="0"/>
        <v>0</v>
      </c>
      <c r="H22" s="140"/>
      <c r="I22" s="141">
        <f t="shared" si="1"/>
        <v>0</v>
      </c>
      <c r="J22" s="141">
        <f t="shared" si="2"/>
        <v>0</v>
      </c>
      <c r="K22" s="141">
        <f t="shared" si="3"/>
        <v>0</v>
      </c>
      <c r="L22" s="136" t="s">
        <v>114</v>
      </c>
    </row>
    <row r="23" spans="1:12" ht="25.5">
      <c r="A23" s="137" t="s">
        <v>108</v>
      </c>
      <c r="B23" s="129" t="s">
        <v>286</v>
      </c>
      <c r="C23" s="125"/>
      <c r="D23" s="122" t="s">
        <v>26</v>
      </c>
      <c r="E23" s="122">
        <v>60</v>
      </c>
      <c r="F23" s="147"/>
      <c r="G23" s="139">
        <f t="shared" si="0"/>
        <v>0</v>
      </c>
      <c r="H23" s="140"/>
      <c r="I23" s="141">
        <f t="shared" si="1"/>
        <v>0</v>
      </c>
      <c r="J23" s="141">
        <f t="shared" si="2"/>
        <v>0</v>
      </c>
      <c r="K23" s="141">
        <f t="shared" si="3"/>
        <v>0</v>
      </c>
      <c r="L23" s="136" t="s">
        <v>287</v>
      </c>
    </row>
    <row r="24" spans="1:12" s="78" customFormat="1" ht="21.75" customHeight="1">
      <c r="A24" s="265" t="s">
        <v>127</v>
      </c>
      <c r="B24" s="265"/>
      <c r="C24" s="265"/>
      <c r="D24" s="265"/>
      <c r="E24" s="265"/>
      <c r="F24" s="265"/>
      <c r="G24" s="133">
        <f>SUM(G4:G23)</f>
        <v>0</v>
      </c>
      <c r="H24" s="148"/>
      <c r="I24" s="135">
        <f>SUM(I4:I23)</f>
        <v>0</v>
      </c>
      <c r="J24" s="135"/>
      <c r="K24" s="135">
        <f>SUM(K4:K23)</f>
        <v>0</v>
      </c>
      <c r="L24" s="149"/>
    </row>
  </sheetData>
  <mergeCells count="3">
    <mergeCell ref="A24:F24"/>
    <mergeCell ref="A1:B1"/>
    <mergeCell ref="A2:K2"/>
  </mergeCells>
  <printOptions/>
  <pageMargins left="0.25" right="0.3333333333333333"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3"/>
  <sheetViews>
    <sheetView workbookViewId="0" topLeftCell="B37">
      <selection activeCell="B41" sqref="B41"/>
    </sheetView>
  </sheetViews>
  <sheetFormatPr defaultColWidth="8.8515625" defaultRowHeight="15"/>
  <cols>
    <col min="1" max="1" width="4.8515625" style="26" customWidth="1"/>
    <col min="2" max="2" width="58.8515625" style="165" customWidth="1"/>
    <col min="3" max="3" width="5.8515625" style="26" customWidth="1"/>
    <col min="4" max="4" width="5.00390625" style="26" customWidth="1"/>
    <col min="5" max="5" width="8.140625" style="27" customWidth="1"/>
    <col min="6" max="6" width="10.7109375" style="27" customWidth="1"/>
    <col min="7" max="7" width="4.421875" style="26" customWidth="1"/>
    <col min="8" max="8" width="9.140625" style="27" bestFit="1" customWidth="1"/>
    <col min="9" max="9" width="8.140625" style="27" customWidth="1"/>
    <col min="10" max="10" width="10.421875" style="27" customWidth="1"/>
    <col min="11" max="11" width="12.7109375" style="151" customWidth="1"/>
    <col min="12" max="16384" width="8.8515625" style="151" customWidth="1"/>
  </cols>
  <sheetData>
    <row r="1" spans="1:12" s="35" customFormat="1" ht="12.75">
      <c r="A1" s="257" t="s">
        <v>0</v>
      </c>
      <c r="B1" s="258"/>
      <c r="C1" s="237" t="str">
        <f>'Pakiet 1'!C1</f>
        <v>3/2021/PN</v>
      </c>
      <c r="D1" s="33"/>
      <c r="E1" s="34"/>
      <c r="F1" s="60"/>
      <c r="G1" s="68"/>
      <c r="H1" s="42"/>
      <c r="I1" s="67"/>
      <c r="J1" s="67"/>
      <c r="K1" s="67" t="str">
        <f>'Pakiet 1'!K1</f>
        <v>zał. nr 2</v>
      </c>
      <c r="L1" s="33"/>
    </row>
    <row r="2" spans="1:11" ht="15">
      <c r="A2" s="286" t="s">
        <v>221</v>
      </c>
      <c r="B2" s="286"/>
      <c r="C2" s="286"/>
      <c r="D2" s="286"/>
      <c r="E2" s="287"/>
      <c r="F2" s="287"/>
      <c r="G2" s="287"/>
      <c r="H2" s="287"/>
      <c r="I2" s="287"/>
      <c r="J2" s="287"/>
      <c r="K2" s="150"/>
    </row>
    <row r="3" spans="1:11" ht="38.25" customHeight="1">
      <c r="A3" s="28" t="s">
        <v>128</v>
      </c>
      <c r="B3" s="29" t="s">
        <v>129</v>
      </c>
      <c r="C3" s="28" t="s">
        <v>130</v>
      </c>
      <c r="D3" s="28" t="s">
        <v>63</v>
      </c>
      <c r="E3" s="30" t="s">
        <v>131</v>
      </c>
      <c r="F3" s="30" t="s">
        <v>132</v>
      </c>
      <c r="G3" s="28" t="s">
        <v>305</v>
      </c>
      <c r="H3" s="30" t="s">
        <v>133</v>
      </c>
      <c r="I3" s="31" t="s">
        <v>134</v>
      </c>
      <c r="J3" s="31" t="s">
        <v>135</v>
      </c>
      <c r="K3" s="155" t="s">
        <v>136</v>
      </c>
    </row>
    <row r="4" spans="1:11" ht="117.75" customHeight="1">
      <c r="A4" s="1">
        <v>1</v>
      </c>
      <c r="B4" s="271" t="s">
        <v>137</v>
      </c>
      <c r="C4" s="272"/>
      <c r="D4" s="272"/>
      <c r="E4" s="272"/>
      <c r="F4" s="272"/>
      <c r="G4" s="272"/>
      <c r="H4" s="272"/>
      <c r="I4" s="272"/>
      <c r="J4" s="272"/>
      <c r="K4" s="273"/>
    </row>
    <row r="5" spans="1:11" ht="66.75" customHeight="1">
      <c r="A5" s="1" t="s">
        <v>138</v>
      </c>
      <c r="B5" s="2" t="s">
        <v>139</v>
      </c>
      <c r="C5" s="1" t="s">
        <v>140</v>
      </c>
      <c r="D5" s="1">
        <v>300</v>
      </c>
      <c r="E5" s="166"/>
      <c r="F5" s="166">
        <f>D5*E5</f>
        <v>0</v>
      </c>
      <c r="G5" s="174"/>
      <c r="H5" s="166">
        <f>G5*F5</f>
        <v>0</v>
      </c>
      <c r="I5" s="170">
        <f>J5/D5</f>
        <v>0</v>
      </c>
      <c r="J5" s="170">
        <f>F5+H5</f>
        <v>0</v>
      </c>
      <c r="K5" s="152" t="s">
        <v>141</v>
      </c>
    </row>
    <row r="6" spans="1:11" ht="59.25" customHeight="1">
      <c r="A6" s="1" t="s">
        <v>142</v>
      </c>
      <c r="B6" s="2" t="s">
        <v>143</v>
      </c>
      <c r="C6" s="1" t="s">
        <v>140</v>
      </c>
      <c r="D6" s="1">
        <v>200</v>
      </c>
      <c r="E6" s="166"/>
      <c r="F6" s="166">
        <f aca="true" t="shared" si="0" ref="F6:F7">D6*E6</f>
        <v>0</v>
      </c>
      <c r="G6" s="174"/>
      <c r="H6" s="166">
        <f aca="true" t="shared" si="1" ref="H6:H7">G6*F6</f>
        <v>0</v>
      </c>
      <c r="I6" s="170">
        <f aca="true" t="shared" si="2" ref="I6:I7">J6/D6</f>
        <v>0</v>
      </c>
      <c r="J6" s="170">
        <f aca="true" t="shared" si="3" ref="J6:J7">F6+H6</f>
        <v>0</v>
      </c>
      <c r="K6" s="152" t="s">
        <v>144</v>
      </c>
    </row>
    <row r="7" spans="1:11" ht="38.25">
      <c r="A7" s="1" t="s">
        <v>145</v>
      </c>
      <c r="B7" s="2" t="s">
        <v>146</v>
      </c>
      <c r="C7" s="1" t="s">
        <v>140</v>
      </c>
      <c r="D7" s="1">
        <v>100</v>
      </c>
      <c r="E7" s="166"/>
      <c r="F7" s="166">
        <f t="shared" si="0"/>
        <v>0</v>
      </c>
      <c r="G7" s="174"/>
      <c r="H7" s="166">
        <f t="shared" si="1"/>
        <v>0</v>
      </c>
      <c r="I7" s="170">
        <f t="shared" si="2"/>
        <v>0</v>
      </c>
      <c r="J7" s="170">
        <f t="shared" si="3"/>
        <v>0</v>
      </c>
      <c r="K7" s="152" t="s">
        <v>147</v>
      </c>
    </row>
    <row r="8" spans="1:11" s="190" customFormat="1" ht="15">
      <c r="A8" s="284" t="s">
        <v>28</v>
      </c>
      <c r="B8" s="285"/>
      <c r="C8" s="285"/>
      <c r="D8" s="285"/>
      <c r="E8" s="285"/>
      <c r="F8" s="169">
        <f>SUM(F5:F7)</f>
        <v>0</v>
      </c>
      <c r="G8" s="10"/>
      <c r="H8" s="169">
        <f>SUM(H5:H7)</f>
        <v>0</v>
      </c>
      <c r="I8" s="169"/>
      <c r="J8" s="169">
        <f>SUM(J5:J7)</f>
        <v>0</v>
      </c>
      <c r="K8" s="152"/>
    </row>
    <row r="9" spans="1:11" ht="38.25">
      <c r="A9" s="4">
        <v>2</v>
      </c>
      <c r="B9" s="5" t="s">
        <v>148</v>
      </c>
      <c r="C9" s="4" t="s">
        <v>149</v>
      </c>
      <c r="D9" s="4">
        <v>40</v>
      </c>
      <c r="E9" s="167"/>
      <c r="F9" s="166">
        <f aca="true" t="shared" si="4" ref="F9">D9*E9</f>
        <v>0</v>
      </c>
      <c r="G9" s="175"/>
      <c r="H9" s="166">
        <f aca="true" t="shared" si="5" ref="H9">G9*F9</f>
        <v>0</v>
      </c>
      <c r="I9" s="170">
        <f aca="true" t="shared" si="6" ref="I9">J9/D9</f>
        <v>0</v>
      </c>
      <c r="J9" s="170">
        <f aca="true" t="shared" si="7" ref="J9">F9+H9</f>
        <v>0</v>
      </c>
      <c r="K9" s="153" t="s">
        <v>150</v>
      </c>
    </row>
    <row r="10" spans="1:11" s="190" customFormat="1" ht="73.5" customHeight="1">
      <c r="A10" s="7">
        <v>3</v>
      </c>
      <c r="B10" s="274" t="s">
        <v>205</v>
      </c>
      <c r="C10" s="274"/>
      <c r="D10" s="274"/>
      <c r="E10" s="274"/>
      <c r="F10" s="274"/>
      <c r="G10" s="274"/>
      <c r="H10" s="274"/>
      <c r="I10" s="274"/>
      <c r="J10" s="274"/>
      <c r="K10" s="274"/>
    </row>
    <row r="11" spans="1:11" ht="15">
      <c r="A11" s="11" t="s">
        <v>151</v>
      </c>
      <c r="B11" s="12" t="s">
        <v>152</v>
      </c>
      <c r="C11" s="11" t="s">
        <v>140</v>
      </c>
      <c r="D11" s="13">
        <v>5</v>
      </c>
      <c r="E11" s="14"/>
      <c r="F11" s="171">
        <f>D11*E11</f>
        <v>0</v>
      </c>
      <c r="G11" s="173"/>
      <c r="H11" s="171">
        <f>G11*F11</f>
        <v>0</v>
      </c>
      <c r="I11" s="172">
        <f>J11/D11</f>
        <v>0</v>
      </c>
      <c r="J11" s="172">
        <f aca="true" t="shared" si="8" ref="J11">F11+H11</f>
        <v>0</v>
      </c>
      <c r="K11" s="154" t="s">
        <v>153</v>
      </c>
    </row>
    <row r="12" spans="1:11" ht="15">
      <c r="A12" s="1" t="s">
        <v>154</v>
      </c>
      <c r="B12" s="2" t="s">
        <v>155</v>
      </c>
      <c r="C12" s="1" t="s">
        <v>140</v>
      </c>
      <c r="D12" s="15">
        <v>5</v>
      </c>
      <c r="E12" s="3"/>
      <c r="F12" s="171">
        <f aca="true" t="shared" si="9" ref="F12:F15">D12*E12</f>
        <v>0</v>
      </c>
      <c r="G12" s="174"/>
      <c r="H12" s="171">
        <f aca="true" t="shared" si="10" ref="H12:H15">G12*F12</f>
        <v>0</v>
      </c>
      <c r="I12" s="172">
        <f aca="true" t="shared" si="11" ref="I12:I15">J12/D12</f>
        <v>0</v>
      </c>
      <c r="J12" s="172">
        <f aca="true" t="shared" si="12" ref="J12:J15">F12+H12</f>
        <v>0</v>
      </c>
      <c r="K12" s="152" t="s">
        <v>153</v>
      </c>
    </row>
    <row r="13" spans="1:11" ht="15">
      <c r="A13" s="4" t="s">
        <v>156</v>
      </c>
      <c r="B13" s="5" t="s">
        <v>157</v>
      </c>
      <c r="C13" s="4" t="s">
        <v>140</v>
      </c>
      <c r="D13" s="17">
        <v>5</v>
      </c>
      <c r="E13" s="6"/>
      <c r="F13" s="171">
        <f t="shared" si="9"/>
        <v>0</v>
      </c>
      <c r="G13" s="175"/>
      <c r="H13" s="171">
        <f t="shared" si="10"/>
        <v>0</v>
      </c>
      <c r="I13" s="172">
        <f t="shared" si="11"/>
        <v>0</v>
      </c>
      <c r="J13" s="172">
        <f t="shared" si="12"/>
        <v>0</v>
      </c>
      <c r="K13" s="153" t="s">
        <v>153</v>
      </c>
    </row>
    <row r="14" spans="1:11" ht="15">
      <c r="A14" s="7" t="s">
        <v>158</v>
      </c>
      <c r="B14" s="238" t="s">
        <v>159</v>
      </c>
      <c r="C14" s="7" t="s">
        <v>140</v>
      </c>
      <c r="D14" s="19">
        <v>5</v>
      </c>
      <c r="E14" s="9"/>
      <c r="F14" s="171">
        <f t="shared" si="9"/>
        <v>0</v>
      </c>
      <c r="G14" s="176"/>
      <c r="H14" s="171">
        <f t="shared" si="10"/>
        <v>0</v>
      </c>
      <c r="I14" s="172">
        <f t="shared" si="11"/>
        <v>0</v>
      </c>
      <c r="J14" s="172">
        <f t="shared" si="12"/>
        <v>0</v>
      </c>
      <c r="K14" s="152" t="s">
        <v>153</v>
      </c>
    </row>
    <row r="15" spans="1:11" ht="15">
      <c r="A15" s="18" t="s">
        <v>160</v>
      </c>
      <c r="B15" s="238" t="s">
        <v>161</v>
      </c>
      <c r="C15" s="7" t="s">
        <v>140</v>
      </c>
      <c r="D15" s="19">
        <v>2</v>
      </c>
      <c r="E15" s="9"/>
      <c r="F15" s="171">
        <f t="shared" si="9"/>
        <v>0</v>
      </c>
      <c r="G15" s="176"/>
      <c r="H15" s="171">
        <f t="shared" si="10"/>
        <v>0</v>
      </c>
      <c r="I15" s="172">
        <f t="shared" si="11"/>
        <v>0</v>
      </c>
      <c r="J15" s="172">
        <f t="shared" si="12"/>
        <v>0</v>
      </c>
      <c r="K15" s="155" t="s">
        <v>153</v>
      </c>
    </row>
    <row r="16" spans="1:11" ht="18" customHeight="1">
      <c r="A16" s="288" t="s">
        <v>28</v>
      </c>
      <c r="B16" s="289"/>
      <c r="C16" s="289"/>
      <c r="D16" s="289"/>
      <c r="E16" s="290"/>
      <c r="F16" s="169">
        <f>SUM(F11:F15)</f>
        <v>0</v>
      </c>
      <c r="G16" s="10"/>
      <c r="H16" s="169">
        <f>SUM(H11:H15)</f>
        <v>0</v>
      </c>
      <c r="I16" s="169"/>
      <c r="J16" s="169">
        <f>SUM(J11:J15)</f>
        <v>0</v>
      </c>
      <c r="K16" s="155"/>
    </row>
    <row r="17" spans="1:11" ht="15">
      <c r="A17" s="18">
        <v>4</v>
      </c>
      <c r="B17" s="275" t="s">
        <v>162</v>
      </c>
      <c r="C17" s="276"/>
      <c r="D17" s="276"/>
      <c r="E17" s="276"/>
      <c r="F17" s="276"/>
      <c r="G17" s="276"/>
      <c r="H17" s="276"/>
      <c r="I17" s="276"/>
      <c r="J17" s="276"/>
      <c r="K17" s="276"/>
    </row>
    <row r="18" spans="1:11" ht="140.25">
      <c r="A18" s="20" t="s">
        <v>163</v>
      </c>
      <c r="B18" s="156" t="s">
        <v>311</v>
      </c>
      <c r="C18" s="11" t="s">
        <v>140</v>
      </c>
      <c r="D18" s="11">
        <v>10</v>
      </c>
      <c r="E18" s="171"/>
      <c r="F18" s="171">
        <f aca="true" t="shared" si="13" ref="F18:F30">D18*E18</f>
        <v>0</v>
      </c>
      <c r="G18" s="173"/>
      <c r="H18" s="171">
        <f aca="true" t="shared" si="14" ref="H18">F18*G18</f>
        <v>0</v>
      </c>
      <c r="I18" s="172">
        <f>J18/D18</f>
        <v>0</v>
      </c>
      <c r="J18" s="172">
        <f aca="true" t="shared" si="15" ref="J18">H18+F18</f>
        <v>0</v>
      </c>
      <c r="K18" s="154" t="s">
        <v>164</v>
      </c>
    </row>
    <row r="19" spans="1:11" ht="102">
      <c r="A19" s="21" t="s">
        <v>165</v>
      </c>
      <c r="B19" s="157" t="s">
        <v>312</v>
      </c>
      <c r="C19" s="1" t="s">
        <v>140</v>
      </c>
      <c r="D19" s="1">
        <v>10</v>
      </c>
      <c r="E19" s="166"/>
      <c r="F19" s="171">
        <f t="shared" si="13"/>
        <v>0</v>
      </c>
      <c r="G19" s="174"/>
      <c r="H19" s="171">
        <f aca="true" t="shared" si="16" ref="H19:H30">F19*G19</f>
        <v>0</v>
      </c>
      <c r="I19" s="172">
        <f aca="true" t="shared" si="17" ref="I19:I30">J19/D19</f>
        <v>0</v>
      </c>
      <c r="J19" s="172">
        <f aca="true" t="shared" si="18" ref="J19:J30">H19+F19</f>
        <v>0</v>
      </c>
      <c r="K19" s="152" t="s">
        <v>164</v>
      </c>
    </row>
    <row r="20" spans="1:11" ht="114.75">
      <c r="A20" s="16" t="s">
        <v>166</v>
      </c>
      <c r="B20" s="158" t="s">
        <v>167</v>
      </c>
      <c r="C20" s="4" t="s">
        <v>140</v>
      </c>
      <c r="D20" s="4">
        <v>10</v>
      </c>
      <c r="E20" s="167"/>
      <c r="F20" s="171">
        <f t="shared" si="13"/>
        <v>0</v>
      </c>
      <c r="G20" s="175"/>
      <c r="H20" s="171">
        <f t="shared" si="16"/>
        <v>0</v>
      </c>
      <c r="I20" s="172">
        <f t="shared" si="17"/>
        <v>0</v>
      </c>
      <c r="J20" s="172">
        <f t="shared" si="18"/>
        <v>0</v>
      </c>
      <c r="K20" s="153" t="s">
        <v>168</v>
      </c>
    </row>
    <row r="21" spans="1:11" ht="89.25">
      <c r="A21" s="18" t="s">
        <v>169</v>
      </c>
      <c r="B21" s="159" t="s">
        <v>170</v>
      </c>
      <c r="C21" s="7" t="s">
        <v>140</v>
      </c>
      <c r="D21" s="7">
        <v>2</v>
      </c>
      <c r="E21" s="168"/>
      <c r="F21" s="171">
        <f t="shared" si="13"/>
        <v>0</v>
      </c>
      <c r="G21" s="176"/>
      <c r="H21" s="171">
        <f t="shared" si="16"/>
        <v>0</v>
      </c>
      <c r="I21" s="172">
        <f t="shared" si="17"/>
        <v>0</v>
      </c>
      <c r="J21" s="172">
        <f t="shared" si="18"/>
        <v>0</v>
      </c>
      <c r="K21" s="152" t="s">
        <v>42</v>
      </c>
    </row>
    <row r="22" spans="1:11" ht="136.5" customHeight="1">
      <c r="A22" s="18" t="s">
        <v>171</v>
      </c>
      <c r="B22" s="192" t="s">
        <v>172</v>
      </c>
      <c r="C22" s="7" t="s">
        <v>140</v>
      </c>
      <c r="D22" s="7">
        <v>1</v>
      </c>
      <c r="E22" s="168"/>
      <c r="F22" s="171">
        <f t="shared" si="13"/>
        <v>0</v>
      </c>
      <c r="G22" s="176"/>
      <c r="H22" s="171">
        <f t="shared" si="16"/>
        <v>0</v>
      </c>
      <c r="I22" s="172">
        <f t="shared" si="17"/>
        <v>0</v>
      </c>
      <c r="J22" s="172">
        <f t="shared" si="18"/>
        <v>0</v>
      </c>
      <c r="K22" s="152" t="s">
        <v>153</v>
      </c>
    </row>
    <row r="23" spans="1:11" ht="15">
      <c r="A23" s="23" t="s">
        <v>173</v>
      </c>
      <c r="B23" s="191" t="s">
        <v>174</v>
      </c>
      <c r="C23" s="24" t="s">
        <v>140</v>
      </c>
      <c r="D23" s="24">
        <v>5</v>
      </c>
      <c r="E23" s="178"/>
      <c r="F23" s="171">
        <f t="shared" si="13"/>
        <v>0</v>
      </c>
      <c r="G23" s="177"/>
      <c r="H23" s="171">
        <f t="shared" si="16"/>
        <v>0</v>
      </c>
      <c r="I23" s="172">
        <f t="shared" si="17"/>
        <v>0</v>
      </c>
      <c r="J23" s="172">
        <f t="shared" si="18"/>
        <v>0</v>
      </c>
      <c r="K23" s="162" t="s">
        <v>168</v>
      </c>
    </row>
    <row r="24" spans="1:11" ht="15">
      <c r="A24" s="21" t="s">
        <v>175</v>
      </c>
      <c r="B24" s="157" t="s">
        <v>176</v>
      </c>
      <c r="C24" s="1" t="s">
        <v>140</v>
      </c>
      <c r="D24" s="1">
        <v>5</v>
      </c>
      <c r="E24" s="166"/>
      <c r="F24" s="171">
        <f t="shared" si="13"/>
        <v>0</v>
      </c>
      <c r="G24" s="174"/>
      <c r="H24" s="171">
        <f t="shared" si="16"/>
        <v>0</v>
      </c>
      <c r="I24" s="172">
        <f t="shared" si="17"/>
        <v>0</v>
      </c>
      <c r="J24" s="172">
        <f t="shared" si="18"/>
        <v>0</v>
      </c>
      <c r="K24" s="152" t="s">
        <v>42</v>
      </c>
    </row>
    <row r="25" spans="1:11" ht="38.25">
      <c r="A25" s="21" t="s">
        <v>177</v>
      </c>
      <c r="B25" s="157" t="s">
        <v>178</v>
      </c>
      <c r="C25" s="22" t="s">
        <v>22</v>
      </c>
      <c r="D25" s="1">
        <v>6</v>
      </c>
      <c r="E25" s="166"/>
      <c r="F25" s="171">
        <f t="shared" si="13"/>
        <v>0</v>
      </c>
      <c r="G25" s="174"/>
      <c r="H25" s="171">
        <f t="shared" si="16"/>
        <v>0</v>
      </c>
      <c r="I25" s="172">
        <f t="shared" si="17"/>
        <v>0</v>
      </c>
      <c r="J25" s="172">
        <f t="shared" si="18"/>
        <v>0</v>
      </c>
      <c r="K25" s="152" t="s">
        <v>318</v>
      </c>
    </row>
    <row r="26" spans="1:11" ht="51">
      <c r="A26" s="21" t="s">
        <v>179</v>
      </c>
      <c r="B26" s="157" t="s">
        <v>180</v>
      </c>
      <c r="C26" s="22" t="s">
        <v>140</v>
      </c>
      <c r="D26" s="1">
        <v>6</v>
      </c>
      <c r="E26" s="166"/>
      <c r="F26" s="171">
        <f t="shared" si="13"/>
        <v>0</v>
      </c>
      <c r="G26" s="174"/>
      <c r="H26" s="171">
        <f t="shared" si="16"/>
        <v>0</v>
      </c>
      <c r="I26" s="172">
        <f t="shared" si="17"/>
        <v>0</v>
      </c>
      <c r="J26" s="172">
        <f t="shared" si="18"/>
        <v>0</v>
      </c>
      <c r="K26" s="152" t="s">
        <v>181</v>
      </c>
    </row>
    <row r="27" spans="1:11" ht="25.5">
      <c r="A27" s="21" t="s">
        <v>182</v>
      </c>
      <c r="B27" s="157" t="s">
        <v>183</v>
      </c>
      <c r="C27" s="1" t="s">
        <v>140</v>
      </c>
      <c r="D27" s="1">
        <v>5</v>
      </c>
      <c r="E27" s="166"/>
      <c r="F27" s="171">
        <f t="shared" si="13"/>
        <v>0</v>
      </c>
      <c r="G27" s="174"/>
      <c r="H27" s="171">
        <f t="shared" si="16"/>
        <v>0</v>
      </c>
      <c r="I27" s="172">
        <f t="shared" si="17"/>
        <v>0</v>
      </c>
      <c r="J27" s="172">
        <f t="shared" si="18"/>
        <v>0</v>
      </c>
      <c r="K27" s="152" t="s">
        <v>42</v>
      </c>
    </row>
    <row r="28" spans="1:11" ht="25.5">
      <c r="A28" s="21" t="s">
        <v>184</v>
      </c>
      <c r="B28" s="157" t="s">
        <v>185</v>
      </c>
      <c r="C28" s="1" t="s">
        <v>140</v>
      </c>
      <c r="D28" s="1">
        <v>5</v>
      </c>
      <c r="E28" s="166"/>
      <c r="F28" s="171">
        <f t="shared" si="13"/>
        <v>0</v>
      </c>
      <c r="G28" s="174"/>
      <c r="H28" s="171">
        <f t="shared" si="16"/>
        <v>0</v>
      </c>
      <c r="I28" s="172">
        <f t="shared" si="17"/>
        <v>0</v>
      </c>
      <c r="J28" s="172">
        <f t="shared" si="18"/>
        <v>0</v>
      </c>
      <c r="K28" s="152" t="s">
        <v>168</v>
      </c>
    </row>
    <row r="29" spans="1:11" ht="15">
      <c r="A29" s="16" t="s">
        <v>186</v>
      </c>
      <c r="B29" s="158" t="s">
        <v>187</v>
      </c>
      <c r="C29" s="4" t="s">
        <v>140</v>
      </c>
      <c r="D29" s="4">
        <v>5</v>
      </c>
      <c r="E29" s="167"/>
      <c r="F29" s="171">
        <f t="shared" si="13"/>
        <v>0</v>
      </c>
      <c r="G29" s="175"/>
      <c r="H29" s="171">
        <f t="shared" si="16"/>
        <v>0</v>
      </c>
      <c r="I29" s="172">
        <f t="shared" si="17"/>
        <v>0</v>
      </c>
      <c r="J29" s="172">
        <f t="shared" si="18"/>
        <v>0</v>
      </c>
      <c r="K29" s="152" t="s">
        <v>168</v>
      </c>
    </row>
    <row r="30" spans="1:11" ht="76.5">
      <c r="A30" s="18" t="s">
        <v>188</v>
      </c>
      <c r="B30" s="159" t="s">
        <v>189</v>
      </c>
      <c r="C30" s="7" t="s">
        <v>140</v>
      </c>
      <c r="D30" s="7">
        <v>1</v>
      </c>
      <c r="E30" s="168"/>
      <c r="F30" s="171">
        <f t="shared" si="13"/>
        <v>0</v>
      </c>
      <c r="G30" s="176"/>
      <c r="H30" s="171">
        <f t="shared" si="16"/>
        <v>0</v>
      </c>
      <c r="I30" s="172">
        <f t="shared" si="17"/>
        <v>0</v>
      </c>
      <c r="J30" s="172">
        <f t="shared" si="18"/>
        <v>0</v>
      </c>
      <c r="K30" s="153" t="s">
        <v>153</v>
      </c>
    </row>
    <row r="31" spans="1:11" ht="15">
      <c r="A31" s="288" t="s">
        <v>28</v>
      </c>
      <c r="B31" s="289"/>
      <c r="C31" s="289"/>
      <c r="D31" s="289"/>
      <c r="E31" s="290"/>
      <c r="F31" s="169">
        <f>SUM(F18:F30)</f>
        <v>0</v>
      </c>
      <c r="G31" s="10"/>
      <c r="H31" s="10">
        <f>SUM(H18:H30)</f>
        <v>0</v>
      </c>
      <c r="I31" s="10"/>
      <c r="J31" s="10">
        <f>SUM(J18:J30)</f>
        <v>0</v>
      </c>
      <c r="K31" s="152"/>
    </row>
    <row r="32" spans="1:11" ht="15">
      <c r="A32" s="18">
        <v>5</v>
      </c>
      <c r="B32" s="277" t="s">
        <v>190</v>
      </c>
      <c r="C32" s="278"/>
      <c r="D32" s="278"/>
      <c r="E32" s="278"/>
      <c r="F32" s="278"/>
      <c r="G32" s="278"/>
      <c r="H32" s="278"/>
      <c r="I32" s="278"/>
      <c r="J32" s="279"/>
      <c r="K32" s="160"/>
    </row>
    <row r="33" spans="1:11" ht="78" customHeight="1">
      <c r="A33" s="18" t="s">
        <v>191</v>
      </c>
      <c r="B33" s="184" t="s">
        <v>192</v>
      </c>
      <c r="C33" s="7" t="s">
        <v>140</v>
      </c>
      <c r="D33" s="18">
        <v>200</v>
      </c>
      <c r="E33" s="179"/>
      <c r="F33" s="168">
        <f>D33*E33</f>
        <v>0</v>
      </c>
      <c r="G33" s="176"/>
      <c r="H33" s="168">
        <f>F33*G33</f>
        <v>0</v>
      </c>
      <c r="I33" s="168">
        <f>J33/D33</f>
        <v>0</v>
      </c>
      <c r="J33" s="168">
        <f>H33+F33</f>
        <v>0</v>
      </c>
      <c r="K33" s="152" t="s">
        <v>206</v>
      </c>
    </row>
    <row r="34" spans="1:11" ht="25.5">
      <c r="A34" s="23" t="s">
        <v>193</v>
      </c>
      <c r="B34" s="161" t="s">
        <v>194</v>
      </c>
      <c r="C34" s="24" t="s">
        <v>140</v>
      </c>
      <c r="D34" s="23">
        <v>20</v>
      </c>
      <c r="E34" s="181"/>
      <c r="F34" s="168">
        <f aca="true" t="shared" si="19" ref="F34:F36">D34*E34</f>
        <v>0</v>
      </c>
      <c r="G34" s="177"/>
      <c r="H34" s="168">
        <f aca="true" t="shared" si="20" ref="H34:H36">F34*G34</f>
        <v>0</v>
      </c>
      <c r="I34" s="168">
        <f aca="true" t="shared" si="21" ref="I34:I36">J34/D34</f>
        <v>0</v>
      </c>
      <c r="J34" s="168">
        <f aca="true" t="shared" si="22" ref="J34:J36">H34+F34</f>
        <v>0</v>
      </c>
      <c r="K34" s="162" t="s">
        <v>206</v>
      </c>
    </row>
    <row r="35" spans="1:11" ht="15">
      <c r="A35" s="21" t="s">
        <v>195</v>
      </c>
      <c r="B35" s="163" t="s">
        <v>196</v>
      </c>
      <c r="C35" s="1" t="s">
        <v>140</v>
      </c>
      <c r="D35" s="21">
        <v>10</v>
      </c>
      <c r="E35" s="183"/>
      <c r="F35" s="168">
        <f t="shared" si="19"/>
        <v>0</v>
      </c>
      <c r="G35" s="174"/>
      <c r="H35" s="168">
        <f t="shared" si="20"/>
        <v>0</v>
      </c>
      <c r="I35" s="168">
        <f t="shared" si="21"/>
        <v>0</v>
      </c>
      <c r="J35" s="168">
        <f t="shared" si="22"/>
        <v>0</v>
      </c>
      <c r="K35" s="152" t="s">
        <v>206</v>
      </c>
    </row>
    <row r="36" spans="1:11" ht="38.25">
      <c r="A36" s="16" t="s">
        <v>197</v>
      </c>
      <c r="B36" s="5" t="s">
        <v>198</v>
      </c>
      <c r="C36" s="4" t="s">
        <v>140</v>
      </c>
      <c r="D36" s="16">
        <v>3</v>
      </c>
      <c r="E36" s="182"/>
      <c r="F36" s="168">
        <f t="shared" si="19"/>
        <v>0</v>
      </c>
      <c r="G36" s="175"/>
      <c r="H36" s="168">
        <f t="shared" si="20"/>
        <v>0</v>
      </c>
      <c r="I36" s="168">
        <f t="shared" si="21"/>
        <v>0</v>
      </c>
      <c r="J36" s="168">
        <f t="shared" si="22"/>
        <v>0</v>
      </c>
      <c r="K36" s="153" t="s">
        <v>206</v>
      </c>
    </row>
    <row r="37" spans="1:11" ht="15">
      <c r="A37" s="280" t="s">
        <v>28</v>
      </c>
      <c r="B37" s="281"/>
      <c r="C37" s="281"/>
      <c r="D37" s="281"/>
      <c r="E37" s="282"/>
      <c r="F37" s="169">
        <f>SUM(F33:F36)</f>
        <v>0</v>
      </c>
      <c r="G37" s="10"/>
      <c r="H37" s="169">
        <f>SUM(H33:H36)</f>
        <v>0</v>
      </c>
      <c r="I37" s="169"/>
      <c r="J37" s="169">
        <f>SUM(J33:J36)</f>
        <v>0</v>
      </c>
      <c r="K37" s="152"/>
    </row>
    <row r="38" spans="1:11" ht="15">
      <c r="A38" s="18">
        <v>6</v>
      </c>
      <c r="B38" s="268" t="s">
        <v>199</v>
      </c>
      <c r="C38" s="269"/>
      <c r="D38" s="269"/>
      <c r="E38" s="269"/>
      <c r="F38" s="269"/>
      <c r="G38" s="269"/>
      <c r="H38" s="269"/>
      <c r="I38" s="269"/>
      <c r="J38" s="269"/>
      <c r="K38" s="270"/>
    </row>
    <row r="39" spans="1:11" ht="207.75" customHeight="1">
      <c r="A39" s="185" t="s">
        <v>200</v>
      </c>
      <c r="B39" s="186" t="s">
        <v>201</v>
      </c>
      <c r="C39" s="187" t="s">
        <v>140</v>
      </c>
      <c r="D39" s="185">
        <v>20</v>
      </c>
      <c r="E39" s="244"/>
      <c r="F39" s="168">
        <f>D39*E39</f>
        <v>0</v>
      </c>
      <c r="G39" s="176"/>
      <c r="H39" s="168">
        <f>F39*G39</f>
        <v>0</v>
      </c>
      <c r="I39" s="168">
        <f>J39/D39</f>
        <v>0</v>
      </c>
      <c r="J39" s="168">
        <f>H39+F39</f>
        <v>0</v>
      </c>
      <c r="K39" s="152" t="s">
        <v>202</v>
      </c>
    </row>
    <row r="40" spans="1:11" ht="25.5">
      <c r="A40" s="18" t="s">
        <v>203</v>
      </c>
      <c r="B40" s="8" t="s">
        <v>204</v>
      </c>
      <c r="C40" s="7" t="s">
        <v>140</v>
      </c>
      <c r="D40" s="18">
        <v>4</v>
      </c>
      <c r="E40" s="245"/>
      <c r="F40" s="168">
        <f aca="true" t="shared" si="23" ref="F40:F41">D40*E40</f>
        <v>0</v>
      </c>
      <c r="G40" s="176"/>
      <c r="H40" s="168">
        <f aca="true" t="shared" si="24" ref="H40:H41">F40*G40</f>
        <v>0</v>
      </c>
      <c r="I40" s="168">
        <f aca="true" t="shared" si="25" ref="I40:I41">J40/D40</f>
        <v>0</v>
      </c>
      <c r="J40" s="168">
        <f aca="true" t="shared" si="26" ref="J40:J41">H40+F40</f>
        <v>0</v>
      </c>
      <c r="K40" s="152" t="s">
        <v>206</v>
      </c>
    </row>
    <row r="41" spans="1:11" ht="146.25" customHeight="1">
      <c r="A41" s="18" t="s">
        <v>313</v>
      </c>
      <c r="B41" s="188" t="s">
        <v>319</v>
      </c>
      <c r="C41" s="189" t="s">
        <v>140</v>
      </c>
      <c r="D41" s="189">
        <v>3</v>
      </c>
      <c r="E41" s="246"/>
      <c r="F41" s="168">
        <f t="shared" si="23"/>
        <v>0</v>
      </c>
      <c r="G41" s="247"/>
      <c r="H41" s="168">
        <f t="shared" si="24"/>
        <v>0</v>
      </c>
      <c r="I41" s="168">
        <f t="shared" si="25"/>
        <v>0</v>
      </c>
      <c r="J41" s="168">
        <f t="shared" si="26"/>
        <v>0</v>
      </c>
      <c r="K41" s="248" t="s">
        <v>27</v>
      </c>
    </row>
    <row r="42" spans="1:11" ht="15">
      <c r="A42" s="280" t="s">
        <v>28</v>
      </c>
      <c r="B42" s="281"/>
      <c r="C42" s="281"/>
      <c r="D42" s="281"/>
      <c r="E42" s="282"/>
      <c r="F42" s="180">
        <f>SUM(F39:F41)</f>
        <v>0</v>
      </c>
      <c r="G42" s="25"/>
      <c r="H42" s="180">
        <f>SUM(H39:H41)</f>
        <v>0</v>
      </c>
      <c r="I42" s="180"/>
      <c r="J42" s="180">
        <f>SUM(J39:J41)</f>
        <v>0</v>
      </c>
      <c r="K42" s="152"/>
    </row>
    <row r="43" spans="1:11" ht="25.5" customHeight="1">
      <c r="A43" s="283" t="s">
        <v>310</v>
      </c>
      <c r="B43" s="281"/>
      <c r="C43" s="281"/>
      <c r="D43" s="281"/>
      <c r="E43" s="282"/>
      <c r="F43" s="180">
        <f>F8+F9+F16+F31+F37+F42</f>
        <v>0</v>
      </c>
      <c r="G43" s="25"/>
      <c r="H43" s="180">
        <f>H8+H9+H16+H31+H37+H42</f>
        <v>0</v>
      </c>
      <c r="I43" s="180"/>
      <c r="J43" s="180">
        <f>J8+J9+J16+J31+J37+J42</f>
        <v>0</v>
      </c>
      <c r="K43" s="164"/>
    </row>
  </sheetData>
  <mergeCells count="13">
    <mergeCell ref="A42:E42"/>
    <mergeCell ref="A43:E43"/>
    <mergeCell ref="A8:E8"/>
    <mergeCell ref="A37:E37"/>
    <mergeCell ref="A2:J2"/>
    <mergeCell ref="A16:E16"/>
    <mergeCell ref="A31:E31"/>
    <mergeCell ref="A1:B1"/>
    <mergeCell ref="B38:K38"/>
    <mergeCell ref="B4:K4"/>
    <mergeCell ref="B10:K10"/>
    <mergeCell ref="B17:K17"/>
    <mergeCell ref="B32:J32"/>
  </mergeCells>
  <printOptions/>
  <pageMargins left="0.3937007874015748" right="0.3937007874015748" top="0.35433070866141736" bottom="0.28125"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
  <sheetViews>
    <sheetView workbookViewId="0" topLeftCell="A1">
      <selection activeCell="A2" sqref="A2:K2"/>
    </sheetView>
  </sheetViews>
  <sheetFormatPr defaultColWidth="9.140625" defaultRowHeight="15"/>
  <cols>
    <col min="1" max="1" width="3.8515625" style="146" customWidth="1"/>
    <col min="2" max="2" width="53.7109375" style="123" customWidth="1"/>
    <col min="3" max="3" width="15.7109375" style="123" customWidth="1"/>
    <col min="4" max="4" width="6.00390625" style="146" customWidth="1"/>
    <col min="5" max="5" width="5.140625" style="146" customWidth="1"/>
    <col min="6" max="6" width="6.7109375" style="146" customWidth="1"/>
    <col min="7" max="7" width="9.140625" style="146" customWidth="1"/>
    <col min="8" max="8" width="4.7109375" style="146" customWidth="1"/>
    <col min="9" max="9" width="8.140625" style="146" customWidth="1"/>
    <col min="10" max="10" width="7.28125" style="146" customWidth="1"/>
    <col min="11" max="11" width="9.140625" style="146" customWidth="1"/>
    <col min="12" max="12" width="8.28125" style="146" customWidth="1"/>
    <col min="13" max="13" width="9.140625" style="146" customWidth="1"/>
    <col min="14" max="16384" width="9.140625" style="123" customWidth="1"/>
  </cols>
  <sheetData>
    <row r="1" spans="1:13" s="35" customFormat="1" ht="12.75">
      <c r="A1" s="257" t="s">
        <v>0</v>
      </c>
      <c r="B1" s="258"/>
      <c r="C1" s="32" t="str">
        <f>'Pakiet 1'!C1</f>
        <v>3/2021/PN</v>
      </c>
      <c r="D1" s="33"/>
      <c r="E1" s="34"/>
      <c r="F1" s="60"/>
      <c r="G1" s="68"/>
      <c r="H1" s="42"/>
      <c r="I1" s="67"/>
      <c r="J1" s="67"/>
      <c r="K1" s="67" t="str">
        <f>'Pakiet 1'!K1</f>
        <v>zał. nr 2</v>
      </c>
      <c r="L1" s="33"/>
      <c r="M1" s="33"/>
    </row>
    <row r="2" spans="1:12" ht="15">
      <c r="A2" s="292" t="s">
        <v>222</v>
      </c>
      <c r="B2" s="293"/>
      <c r="C2" s="293"/>
      <c r="D2" s="293"/>
      <c r="E2" s="293"/>
      <c r="F2" s="293"/>
      <c r="G2" s="293"/>
      <c r="H2" s="293"/>
      <c r="I2" s="293"/>
      <c r="J2" s="293"/>
      <c r="K2" s="293"/>
      <c r="L2" s="196"/>
    </row>
    <row r="3" spans="1:12" s="32" customFormat="1" ht="38.25">
      <c r="A3" s="36" t="s">
        <v>2</v>
      </c>
      <c r="B3" s="36" t="s">
        <v>3</v>
      </c>
      <c r="C3" s="36" t="s">
        <v>323</v>
      </c>
      <c r="D3" s="36" t="s">
        <v>324</v>
      </c>
      <c r="E3" s="36" t="s">
        <v>5</v>
      </c>
      <c r="F3" s="61" t="s">
        <v>321</v>
      </c>
      <c r="G3" s="61" t="s">
        <v>132</v>
      </c>
      <c r="H3" s="72" t="s">
        <v>305</v>
      </c>
      <c r="I3" s="61" t="s">
        <v>314</v>
      </c>
      <c r="J3" s="61" t="s">
        <v>322</v>
      </c>
      <c r="K3" s="61" t="s">
        <v>135</v>
      </c>
      <c r="L3" s="36" t="s">
        <v>10</v>
      </c>
    </row>
    <row r="4" spans="1:12" ht="132" customHeight="1">
      <c r="A4" s="204" t="s">
        <v>12</v>
      </c>
      <c r="B4" s="120" t="s">
        <v>207</v>
      </c>
      <c r="C4" s="120"/>
      <c r="D4" s="197" t="s">
        <v>14</v>
      </c>
      <c r="E4" s="197">
        <v>90</v>
      </c>
      <c r="F4" s="201"/>
      <c r="G4" s="201">
        <f>E4*F4</f>
        <v>0</v>
      </c>
      <c r="H4" s="198"/>
      <c r="I4" s="201">
        <f aca="true" t="shared" si="0" ref="I4">G4*H4</f>
        <v>0</v>
      </c>
      <c r="J4" s="201">
        <f aca="true" t="shared" si="1" ref="J4">K4/E4</f>
        <v>0</v>
      </c>
      <c r="K4" s="201">
        <f aca="true" t="shared" si="2" ref="K4">G4+I4</f>
        <v>0</v>
      </c>
      <c r="L4" s="197" t="s">
        <v>208</v>
      </c>
    </row>
    <row r="5" spans="1:12" ht="134.25" customHeight="1">
      <c r="A5" s="204" t="s">
        <v>16</v>
      </c>
      <c r="B5" s="120" t="s">
        <v>209</v>
      </c>
      <c r="C5" s="120"/>
      <c r="D5" s="197" t="s">
        <v>14</v>
      </c>
      <c r="E5" s="197">
        <v>60</v>
      </c>
      <c r="F5" s="201"/>
      <c r="G5" s="201">
        <f aca="true" t="shared" si="3" ref="G5:G11">E5*F5</f>
        <v>0</v>
      </c>
      <c r="H5" s="198"/>
      <c r="I5" s="201">
        <f aca="true" t="shared" si="4" ref="I5:I11">G5*H5</f>
        <v>0</v>
      </c>
      <c r="J5" s="201">
        <f aca="true" t="shared" si="5" ref="J5:J11">K5/E5</f>
        <v>0</v>
      </c>
      <c r="K5" s="201">
        <f aca="true" t="shared" si="6" ref="K5:K11">G5+I5</f>
        <v>0</v>
      </c>
      <c r="L5" s="197" t="s">
        <v>210</v>
      </c>
    </row>
    <row r="6" spans="1:12" ht="140.25">
      <c r="A6" s="204" t="s">
        <v>18</v>
      </c>
      <c r="B6" s="120" t="s">
        <v>211</v>
      </c>
      <c r="C6" s="120"/>
      <c r="D6" s="197" t="s">
        <v>14</v>
      </c>
      <c r="E6" s="199">
        <v>96</v>
      </c>
      <c r="F6" s="202"/>
      <c r="G6" s="201">
        <f t="shared" si="3"/>
        <v>0</v>
      </c>
      <c r="H6" s="200"/>
      <c r="I6" s="201">
        <f t="shared" si="4"/>
        <v>0</v>
      </c>
      <c r="J6" s="201">
        <f t="shared" si="5"/>
        <v>0</v>
      </c>
      <c r="K6" s="201">
        <f t="shared" si="6"/>
        <v>0</v>
      </c>
      <c r="L6" s="197" t="s">
        <v>210</v>
      </c>
    </row>
    <row r="7" spans="1:12" ht="153">
      <c r="A7" s="204" t="s">
        <v>20</v>
      </c>
      <c r="B7" s="120" t="s">
        <v>212</v>
      </c>
      <c r="C7" s="120"/>
      <c r="D7" s="197" t="s">
        <v>14</v>
      </c>
      <c r="E7" s="199">
        <v>30</v>
      </c>
      <c r="F7" s="202"/>
      <c r="G7" s="201">
        <f t="shared" si="3"/>
        <v>0</v>
      </c>
      <c r="H7" s="200"/>
      <c r="I7" s="201">
        <f t="shared" si="4"/>
        <v>0</v>
      </c>
      <c r="J7" s="201">
        <f t="shared" si="5"/>
        <v>0</v>
      </c>
      <c r="K7" s="201">
        <f t="shared" si="6"/>
        <v>0</v>
      </c>
      <c r="L7" s="197" t="s">
        <v>210</v>
      </c>
    </row>
    <row r="8" spans="1:12" ht="153">
      <c r="A8" s="204" t="s">
        <v>24</v>
      </c>
      <c r="B8" s="120" t="s">
        <v>213</v>
      </c>
      <c r="C8" s="120"/>
      <c r="D8" s="197" t="s">
        <v>14</v>
      </c>
      <c r="E8" s="197">
        <v>60</v>
      </c>
      <c r="F8" s="201"/>
      <c r="G8" s="201">
        <f t="shared" si="3"/>
        <v>0</v>
      </c>
      <c r="H8" s="198"/>
      <c r="I8" s="201">
        <f t="shared" si="4"/>
        <v>0</v>
      </c>
      <c r="J8" s="201">
        <f t="shared" si="5"/>
        <v>0</v>
      </c>
      <c r="K8" s="201">
        <f t="shared" si="6"/>
        <v>0</v>
      </c>
      <c r="L8" s="197" t="s">
        <v>210</v>
      </c>
    </row>
    <row r="9" spans="1:12" ht="140.25">
      <c r="A9" s="204" t="s">
        <v>45</v>
      </c>
      <c r="B9" s="193" t="s">
        <v>214</v>
      </c>
      <c r="C9" s="120"/>
      <c r="D9" s="197" t="s">
        <v>14</v>
      </c>
      <c r="E9" s="197">
        <v>60</v>
      </c>
      <c r="F9" s="201"/>
      <c r="G9" s="201">
        <f t="shared" si="3"/>
        <v>0</v>
      </c>
      <c r="H9" s="198"/>
      <c r="I9" s="201">
        <f t="shared" si="4"/>
        <v>0</v>
      </c>
      <c r="J9" s="201">
        <f t="shared" si="5"/>
        <v>0</v>
      </c>
      <c r="K9" s="201">
        <f t="shared" si="6"/>
        <v>0</v>
      </c>
      <c r="L9" s="197" t="s">
        <v>215</v>
      </c>
    </row>
    <row r="10" spans="1:12" ht="114.75">
      <c r="A10" s="204" t="s">
        <v>47</v>
      </c>
      <c r="B10" s="194" t="s">
        <v>216</v>
      </c>
      <c r="C10" s="120"/>
      <c r="D10" s="197" t="s">
        <v>14</v>
      </c>
      <c r="E10" s="197">
        <v>40</v>
      </c>
      <c r="F10" s="201"/>
      <c r="G10" s="201">
        <f t="shared" si="3"/>
        <v>0</v>
      </c>
      <c r="H10" s="198"/>
      <c r="I10" s="201">
        <f t="shared" si="4"/>
        <v>0</v>
      </c>
      <c r="J10" s="201">
        <f t="shared" si="5"/>
        <v>0</v>
      </c>
      <c r="K10" s="201">
        <f t="shared" si="6"/>
        <v>0</v>
      </c>
      <c r="L10" s="197" t="s">
        <v>218</v>
      </c>
    </row>
    <row r="11" spans="1:12" ht="140.25">
      <c r="A11" s="204" t="s">
        <v>48</v>
      </c>
      <c r="B11" s="120" t="s">
        <v>217</v>
      </c>
      <c r="C11" s="120"/>
      <c r="D11" s="197" t="s">
        <v>14</v>
      </c>
      <c r="E11" s="197">
        <v>60</v>
      </c>
      <c r="F11" s="201"/>
      <c r="G11" s="201">
        <f t="shared" si="3"/>
        <v>0</v>
      </c>
      <c r="H11" s="198"/>
      <c r="I11" s="201">
        <f t="shared" si="4"/>
        <v>0</v>
      </c>
      <c r="J11" s="201">
        <f t="shared" si="5"/>
        <v>0</v>
      </c>
      <c r="K11" s="201">
        <f t="shared" si="6"/>
        <v>0</v>
      </c>
      <c r="L11" s="197" t="s">
        <v>215</v>
      </c>
    </row>
    <row r="12" spans="1:12" ht="29.25" customHeight="1">
      <c r="A12" s="291" t="s">
        <v>28</v>
      </c>
      <c r="B12" s="291"/>
      <c r="C12" s="291"/>
      <c r="D12" s="291"/>
      <c r="E12" s="291"/>
      <c r="F12" s="291"/>
      <c r="G12" s="203">
        <f>SUM(G4:G11)</f>
        <v>0</v>
      </c>
      <c r="H12" s="195"/>
      <c r="I12" s="203">
        <f>SUM(I4:I11)</f>
        <v>0</v>
      </c>
      <c r="J12" s="203"/>
      <c r="K12" s="203">
        <f>SUM(K4:K11)</f>
        <v>0</v>
      </c>
      <c r="L12" s="197"/>
    </row>
  </sheetData>
  <mergeCells count="3">
    <mergeCell ref="A12:F12"/>
    <mergeCell ref="A1:B1"/>
    <mergeCell ref="A2:K2"/>
  </mergeCells>
  <printOptions/>
  <pageMargins left="0.3541666666666667" right="0.281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0812C-6415-4766-A2CD-36C5E4E7479A}">
  <dimension ref="A1:L42"/>
  <sheetViews>
    <sheetView workbookViewId="0" topLeftCell="A1">
      <selection activeCell="A2" sqref="A2:J2"/>
    </sheetView>
  </sheetViews>
  <sheetFormatPr defaultColWidth="9.140625" defaultRowHeight="15"/>
  <cols>
    <col min="1" max="1" width="4.00390625" style="35" customWidth="1"/>
    <col min="2" max="2" width="51.7109375" style="35" customWidth="1"/>
    <col min="3" max="3" width="12.7109375" style="35" customWidth="1"/>
    <col min="4" max="4" width="5.140625" style="33" customWidth="1"/>
    <col min="5" max="5" width="9.140625" style="67" customWidth="1"/>
    <col min="6" max="6" width="12.140625" style="67" customWidth="1"/>
    <col min="7" max="7" width="5.00390625" style="42" customWidth="1"/>
    <col min="8" max="9" width="9.140625" style="67" customWidth="1"/>
    <col min="10" max="10" width="11.28125" style="67" customWidth="1"/>
    <col min="11" max="11" width="9.140625" style="33" customWidth="1"/>
    <col min="12" max="16384" width="9.140625" style="35" customWidth="1"/>
  </cols>
  <sheetData>
    <row r="1" spans="1:12" ht="15">
      <c r="A1" s="257" t="s">
        <v>0</v>
      </c>
      <c r="B1" s="258"/>
      <c r="C1" s="32" t="str">
        <f>'Pakiet 1'!C1</f>
        <v>3/2021/PN</v>
      </c>
      <c r="E1" s="60"/>
      <c r="F1" s="60"/>
      <c r="G1" s="205"/>
      <c r="K1" s="67" t="str">
        <f>'Pakiet 1'!K1</f>
        <v>zał. nr 2</v>
      </c>
      <c r="L1" s="33"/>
    </row>
    <row r="2" spans="1:11" ht="15">
      <c r="A2" s="296" t="s">
        <v>271</v>
      </c>
      <c r="B2" s="296"/>
      <c r="C2" s="296"/>
      <c r="D2" s="296"/>
      <c r="E2" s="296"/>
      <c r="F2" s="296"/>
      <c r="G2" s="296"/>
      <c r="H2" s="296"/>
      <c r="I2" s="296"/>
      <c r="J2" s="297"/>
      <c r="K2" s="35"/>
    </row>
    <row r="3" spans="1:11" s="78" customFormat="1" ht="38.25">
      <c r="A3" s="207" t="s">
        <v>128</v>
      </c>
      <c r="B3" s="208" t="s">
        <v>223</v>
      </c>
      <c r="C3" s="206" t="s">
        <v>4</v>
      </c>
      <c r="D3" s="206" t="s">
        <v>5</v>
      </c>
      <c r="E3" s="206" t="s">
        <v>6</v>
      </c>
      <c r="F3" s="206" t="s">
        <v>7</v>
      </c>
      <c r="G3" s="206" t="s">
        <v>305</v>
      </c>
      <c r="H3" s="206" t="s">
        <v>314</v>
      </c>
      <c r="I3" s="206" t="s">
        <v>8</v>
      </c>
      <c r="J3" s="206" t="s">
        <v>9</v>
      </c>
      <c r="K3" s="206" t="s">
        <v>136</v>
      </c>
    </row>
    <row r="4" spans="1:11" ht="25.5">
      <c r="A4" s="209" t="s">
        <v>12</v>
      </c>
      <c r="B4" s="210" t="s">
        <v>224</v>
      </c>
      <c r="C4" s="211"/>
      <c r="D4" s="212">
        <v>100</v>
      </c>
      <c r="E4" s="213"/>
      <c r="F4" s="213">
        <f>D4*E4</f>
        <v>0</v>
      </c>
      <c r="G4" s="214"/>
      <c r="H4" s="213">
        <f>F4*G4</f>
        <v>0</v>
      </c>
      <c r="I4" s="213">
        <f>J4/D4</f>
        <v>0</v>
      </c>
      <c r="J4" s="213">
        <f>F4+H4</f>
        <v>0</v>
      </c>
      <c r="K4" s="215" t="s">
        <v>15</v>
      </c>
    </row>
    <row r="5" spans="1:11" ht="38.25">
      <c r="A5" s="209" t="s">
        <v>16</v>
      </c>
      <c r="B5" s="223" t="s">
        <v>225</v>
      </c>
      <c r="C5" s="225"/>
      <c r="D5" s="224">
        <v>20</v>
      </c>
      <c r="E5" s="213"/>
      <c r="F5" s="213">
        <f aca="true" t="shared" si="0" ref="F5:F41">D5*E5</f>
        <v>0</v>
      </c>
      <c r="G5" s="214"/>
      <c r="H5" s="213">
        <f aca="true" t="shared" si="1" ref="H5:H41">F5*G5</f>
        <v>0</v>
      </c>
      <c r="I5" s="213">
        <f aca="true" t="shared" si="2" ref="I5:I41">J5/D5</f>
        <v>0</v>
      </c>
      <c r="J5" s="213">
        <f aca="true" t="shared" si="3" ref="J5:J41">F5+H5</f>
        <v>0</v>
      </c>
      <c r="K5" s="215" t="s">
        <v>15</v>
      </c>
    </row>
    <row r="6" spans="1:11" ht="25.5">
      <c r="A6" s="216" t="s">
        <v>18</v>
      </c>
      <c r="B6" s="223" t="s">
        <v>226</v>
      </c>
      <c r="C6" s="225"/>
      <c r="D6" s="224">
        <v>20</v>
      </c>
      <c r="E6" s="213"/>
      <c r="F6" s="213">
        <f t="shared" si="0"/>
        <v>0</v>
      </c>
      <c r="G6" s="214"/>
      <c r="H6" s="213">
        <f t="shared" si="1"/>
        <v>0</v>
      </c>
      <c r="I6" s="213">
        <f t="shared" si="2"/>
        <v>0</v>
      </c>
      <c r="J6" s="213">
        <f t="shared" si="3"/>
        <v>0</v>
      </c>
      <c r="K6" s="215" t="s">
        <v>15</v>
      </c>
    </row>
    <row r="7" spans="1:11" ht="25.5">
      <c r="A7" s="216" t="s">
        <v>20</v>
      </c>
      <c r="B7" s="210" t="s">
        <v>227</v>
      </c>
      <c r="C7" s="217"/>
      <c r="D7" s="212">
        <v>4</v>
      </c>
      <c r="E7" s="213"/>
      <c r="F7" s="213">
        <f t="shared" si="0"/>
        <v>0</v>
      </c>
      <c r="G7" s="214"/>
      <c r="H7" s="213">
        <f t="shared" si="1"/>
        <v>0</v>
      </c>
      <c r="I7" s="213">
        <f t="shared" si="2"/>
        <v>0</v>
      </c>
      <c r="J7" s="213">
        <f t="shared" si="3"/>
        <v>0</v>
      </c>
      <c r="K7" s="215" t="s">
        <v>15</v>
      </c>
    </row>
    <row r="8" spans="1:11" ht="25.5">
      <c r="A8" s="212" t="s">
        <v>24</v>
      </c>
      <c r="B8" s="210" t="s">
        <v>228</v>
      </c>
      <c r="C8" s="215"/>
      <c r="D8" s="212">
        <v>4</v>
      </c>
      <c r="E8" s="213"/>
      <c r="F8" s="213">
        <f t="shared" si="0"/>
        <v>0</v>
      </c>
      <c r="G8" s="214"/>
      <c r="H8" s="213">
        <f t="shared" si="1"/>
        <v>0</v>
      </c>
      <c r="I8" s="213">
        <f t="shared" si="2"/>
        <v>0</v>
      </c>
      <c r="J8" s="213">
        <f t="shared" si="3"/>
        <v>0</v>
      </c>
      <c r="K8" s="215" t="s">
        <v>15</v>
      </c>
    </row>
    <row r="9" spans="1:11" ht="25.5">
      <c r="A9" s="212" t="s">
        <v>45</v>
      </c>
      <c r="B9" s="210" t="s">
        <v>229</v>
      </c>
      <c r="C9" s="215"/>
      <c r="D9" s="212">
        <v>4</v>
      </c>
      <c r="E9" s="213"/>
      <c r="F9" s="213">
        <f t="shared" si="0"/>
        <v>0</v>
      </c>
      <c r="G9" s="214"/>
      <c r="H9" s="213">
        <f t="shared" si="1"/>
        <v>0</v>
      </c>
      <c r="I9" s="213">
        <f t="shared" si="2"/>
        <v>0</v>
      </c>
      <c r="J9" s="213">
        <f t="shared" si="3"/>
        <v>0</v>
      </c>
      <c r="K9" s="215" t="s">
        <v>15</v>
      </c>
    </row>
    <row r="10" spans="1:11" ht="15">
      <c r="A10" s="212" t="s">
        <v>47</v>
      </c>
      <c r="B10" s="210" t="s">
        <v>230</v>
      </c>
      <c r="C10" s="215"/>
      <c r="D10" s="212">
        <v>4</v>
      </c>
      <c r="E10" s="213"/>
      <c r="F10" s="213">
        <f t="shared" si="0"/>
        <v>0</v>
      </c>
      <c r="G10" s="214"/>
      <c r="H10" s="213">
        <f t="shared" si="1"/>
        <v>0</v>
      </c>
      <c r="I10" s="213">
        <f t="shared" si="2"/>
        <v>0</v>
      </c>
      <c r="J10" s="213">
        <f t="shared" si="3"/>
        <v>0</v>
      </c>
      <c r="K10" s="215" t="s">
        <v>15</v>
      </c>
    </row>
    <row r="11" spans="1:11" ht="25.5">
      <c r="A11" s="212" t="s">
        <v>48</v>
      </c>
      <c r="B11" s="210" t="s">
        <v>231</v>
      </c>
      <c r="C11" s="215"/>
      <c r="D11" s="212">
        <v>4</v>
      </c>
      <c r="E11" s="213"/>
      <c r="F11" s="213">
        <f t="shared" si="0"/>
        <v>0</v>
      </c>
      <c r="G11" s="214"/>
      <c r="H11" s="213">
        <f t="shared" si="1"/>
        <v>0</v>
      </c>
      <c r="I11" s="213">
        <f t="shared" si="2"/>
        <v>0</v>
      </c>
      <c r="J11" s="213">
        <f t="shared" si="3"/>
        <v>0</v>
      </c>
      <c r="K11" s="215" t="s">
        <v>15</v>
      </c>
    </row>
    <row r="12" spans="1:11" ht="15">
      <c r="A12" s="212" t="s">
        <v>50</v>
      </c>
      <c r="B12" s="210" t="s">
        <v>232</v>
      </c>
      <c r="C12" s="215"/>
      <c r="D12" s="212">
        <v>4</v>
      </c>
      <c r="E12" s="213"/>
      <c r="F12" s="213">
        <f t="shared" si="0"/>
        <v>0</v>
      </c>
      <c r="G12" s="214"/>
      <c r="H12" s="213">
        <f t="shared" si="1"/>
        <v>0</v>
      </c>
      <c r="I12" s="213">
        <f t="shared" si="2"/>
        <v>0</v>
      </c>
      <c r="J12" s="213">
        <f t="shared" si="3"/>
        <v>0</v>
      </c>
      <c r="K12" s="215" t="s">
        <v>15</v>
      </c>
    </row>
    <row r="13" spans="1:11" ht="25.5">
      <c r="A13" s="212" t="s">
        <v>52</v>
      </c>
      <c r="B13" s="210" t="s">
        <v>233</v>
      </c>
      <c r="C13" s="215"/>
      <c r="D13" s="212">
        <v>4</v>
      </c>
      <c r="E13" s="213"/>
      <c r="F13" s="213">
        <f t="shared" si="0"/>
        <v>0</v>
      </c>
      <c r="G13" s="214"/>
      <c r="H13" s="213">
        <f t="shared" si="1"/>
        <v>0</v>
      </c>
      <c r="I13" s="213">
        <f t="shared" si="2"/>
        <v>0</v>
      </c>
      <c r="J13" s="213">
        <f t="shared" si="3"/>
        <v>0</v>
      </c>
      <c r="K13" s="215" t="s">
        <v>15</v>
      </c>
    </row>
    <row r="14" spans="1:11" ht="15">
      <c r="A14" s="212" t="s">
        <v>55</v>
      </c>
      <c r="B14" s="210" t="s">
        <v>234</v>
      </c>
      <c r="C14" s="215"/>
      <c r="D14" s="212">
        <v>4</v>
      </c>
      <c r="E14" s="213"/>
      <c r="F14" s="213">
        <f t="shared" si="0"/>
        <v>0</v>
      </c>
      <c r="G14" s="214"/>
      <c r="H14" s="213">
        <f t="shared" si="1"/>
        <v>0</v>
      </c>
      <c r="I14" s="213">
        <f t="shared" si="2"/>
        <v>0</v>
      </c>
      <c r="J14" s="213">
        <f t="shared" si="3"/>
        <v>0</v>
      </c>
      <c r="K14" s="215" t="s">
        <v>15</v>
      </c>
    </row>
    <row r="15" spans="1:11" ht="15">
      <c r="A15" s="212" t="s">
        <v>57</v>
      </c>
      <c r="B15" s="210" t="s">
        <v>235</v>
      </c>
      <c r="C15" s="215"/>
      <c r="D15" s="212">
        <v>4</v>
      </c>
      <c r="E15" s="213"/>
      <c r="F15" s="213">
        <f t="shared" si="0"/>
        <v>0</v>
      </c>
      <c r="G15" s="214"/>
      <c r="H15" s="213">
        <f t="shared" si="1"/>
        <v>0</v>
      </c>
      <c r="I15" s="213">
        <f t="shared" si="2"/>
        <v>0</v>
      </c>
      <c r="J15" s="213">
        <f t="shared" si="3"/>
        <v>0</v>
      </c>
      <c r="K15" s="215" t="s">
        <v>15</v>
      </c>
    </row>
    <row r="16" spans="1:11" ht="25.5">
      <c r="A16" s="212" t="s">
        <v>100</v>
      </c>
      <c r="B16" s="210" t="s">
        <v>236</v>
      </c>
      <c r="C16" s="215"/>
      <c r="D16" s="212">
        <v>4</v>
      </c>
      <c r="E16" s="213"/>
      <c r="F16" s="213">
        <f t="shared" si="0"/>
        <v>0</v>
      </c>
      <c r="G16" s="214"/>
      <c r="H16" s="213">
        <f t="shared" si="1"/>
        <v>0</v>
      </c>
      <c r="I16" s="213">
        <f t="shared" si="2"/>
        <v>0</v>
      </c>
      <c r="J16" s="213">
        <f t="shared" si="3"/>
        <v>0</v>
      </c>
      <c r="K16" s="215" t="s">
        <v>15</v>
      </c>
    </row>
    <row r="17" spans="1:11" ht="15">
      <c r="A17" s="212" t="s">
        <v>101</v>
      </c>
      <c r="B17" s="210" t="s">
        <v>237</v>
      </c>
      <c r="C17" s="215"/>
      <c r="D17" s="212">
        <v>4</v>
      </c>
      <c r="E17" s="213"/>
      <c r="F17" s="213">
        <f t="shared" si="0"/>
        <v>0</v>
      </c>
      <c r="G17" s="214"/>
      <c r="H17" s="213">
        <f t="shared" si="1"/>
        <v>0</v>
      </c>
      <c r="I17" s="213">
        <f t="shared" si="2"/>
        <v>0</v>
      </c>
      <c r="J17" s="213">
        <f t="shared" si="3"/>
        <v>0</v>
      </c>
      <c r="K17" s="215" t="s">
        <v>15</v>
      </c>
    </row>
    <row r="18" spans="1:11" ht="25.5">
      <c r="A18" s="212" t="s">
        <v>103</v>
      </c>
      <c r="B18" s="210" t="s">
        <v>238</v>
      </c>
      <c r="C18" s="215"/>
      <c r="D18" s="212">
        <v>4</v>
      </c>
      <c r="E18" s="213"/>
      <c r="F18" s="213">
        <f t="shared" si="0"/>
        <v>0</v>
      </c>
      <c r="G18" s="214"/>
      <c r="H18" s="213">
        <f t="shared" si="1"/>
        <v>0</v>
      </c>
      <c r="I18" s="213">
        <f t="shared" si="2"/>
        <v>0</v>
      </c>
      <c r="J18" s="213">
        <f t="shared" si="3"/>
        <v>0</v>
      </c>
      <c r="K18" s="215" t="s">
        <v>15</v>
      </c>
    </row>
    <row r="19" spans="1:11" ht="15">
      <c r="A19" s="212" t="s">
        <v>105</v>
      </c>
      <c r="B19" s="210" t="s">
        <v>239</v>
      </c>
      <c r="C19" s="215"/>
      <c r="D19" s="212">
        <v>4</v>
      </c>
      <c r="E19" s="213"/>
      <c r="F19" s="213">
        <f t="shared" si="0"/>
        <v>0</v>
      </c>
      <c r="G19" s="214"/>
      <c r="H19" s="213">
        <f t="shared" si="1"/>
        <v>0</v>
      </c>
      <c r="I19" s="213">
        <f t="shared" si="2"/>
        <v>0</v>
      </c>
      <c r="J19" s="213">
        <f t="shared" si="3"/>
        <v>0</v>
      </c>
      <c r="K19" s="215" t="s">
        <v>15</v>
      </c>
    </row>
    <row r="20" spans="1:11" ht="15">
      <c r="A20" s="212" t="s">
        <v>106</v>
      </c>
      <c r="B20" s="210" t="s">
        <v>240</v>
      </c>
      <c r="C20" s="215"/>
      <c r="D20" s="212">
        <v>4</v>
      </c>
      <c r="E20" s="213"/>
      <c r="F20" s="213">
        <f t="shared" si="0"/>
        <v>0</v>
      </c>
      <c r="G20" s="214"/>
      <c r="H20" s="213">
        <f t="shared" si="1"/>
        <v>0</v>
      </c>
      <c r="I20" s="213">
        <f t="shared" si="2"/>
        <v>0</v>
      </c>
      <c r="J20" s="213">
        <f t="shared" si="3"/>
        <v>0</v>
      </c>
      <c r="K20" s="215" t="s">
        <v>15</v>
      </c>
    </row>
    <row r="21" spans="1:11" ht="25.5">
      <c r="A21" s="212" t="s">
        <v>104</v>
      </c>
      <c r="B21" s="210" t="s">
        <v>241</v>
      </c>
      <c r="C21" s="215"/>
      <c r="D21" s="212">
        <v>4</v>
      </c>
      <c r="E21" s="213"/>
      <c r="F21" s="213">
        <f t="shared" si="0"/>
        <v>0</v>
      </c>
      <c r="G21" s="214"/>
      <c r="H21" s="213">
        <f t="shared" si="1"/>
        <v>0</v>
      </c>
      <c r="I21" s="213">
        <f t="shared" si="2"/>
        <v>0</v>
      </c>
      <c r="J21" s="213">
        <f t="shared" si="3"/>
        <v>0</v>
      </c>
      <c r="K21" s="215" t="s">
        <v>15</v>
      </c>
    </row>
    <row r="22" spans="1:11" ht="25.5">
      <c r="A22" s="212" t="s">
        <v>107</v>
      </c>
      <c r="B22" s="210" t="s">
        <v>242</v>
      </c>
      <c r="C22" s="215"/>
      <c r="D22" s="212">
        <v>4</v>
      </c>
      <c r="E22" s="213"/>
      <c r="F22" s="213">
        <f t="shared" si="0"/>
        <v>0</v>
      </c>
      <c r="G22" s="214"/>
      <c r="H22" s="213">
        <f t="shared" si="1"/>
        <v>0</v>
      </c>
      <c r="I22" s="213">
        <f t="shared" si="2"/>
        <v>0</v>
      </c>
      <c r="J22" s="213">
        <f t="shared" si="3"/>
        <v>0</v>
      </c>
      <c r="K22" s="215" t="s">
        <v>15</v>
      </c>
    </row>
    <row r="23" spans="1:11" ht="25.5">
      <c r="A23" s="212" t="s">
        <v>108</v>
      </c>
      <c r="B23" s="210" t="s">
        <v>243</v>
      </c>
      <c r="C23" s="215"/>
      <c r="D23" s="212">
        <v>4</v>
      </c>
      <c r="E23" s="213"/>
      <c r="F23" s="213">
        <f t="shared" si="0"/>
        <v>0</v>
      </c>
      <c r="G23" s="214"/>
      <c r="H23" s="213">
        <f t="shared" si="1"/>
        <v>0</v>
      </c>
      <c r="I23" s="213">
        <f t="shared" si="2"/>
        <v>0</v>
      </c>
      <c r="J23" s="213">
        <f t="shared" si="3"/>
        <v>0</v>
      </c>
      <c r="K23" s="215" t="s">
        <v>15</v>
      </c>
    </row>
    <row r="24" spans="1:11" ht="15">
      <c r="A24" s="212" t="s">
        <v>109</v>
      </c>
      <c r="B24" s="210" t="s">
        <v>244</v>
      </c>
      <c r="C24" s="215"/>
      <c r="D24" s="212">
        <v>4</v>
      </c>
      <c r="E24" s="213"/>
      <c r="F24" s="213">
        <f t="shared" si="0"/>
        <v>0</v>
      </c>
      <c r="G24" s="214"/>
      <c r="H24" s="213">
        <f t="shared" si="1"/>
        <v>0</v>
      </c>
      <c r="I24" s="213">
        <f t="shared" si="2"/>
        <v>0</v>
      </c>
      <c r="J24" s="213">
        <f t="shared" si="3"/>
        <v>0</v>
      </c>
      <c r="K24" s="215" t="s">
        <v>15</v>
      </c>
    </row>
    <row r="25" spans="1:11" ht="25.5">
      <c r="A25" s="212" t="s">
        <v>118</v>
      </c>
      <c r="B25" s="210" t="s">
        <v>245</v>
      </c>
      <c r="C25" s="215"/>
      <c r="D25" s="212">
        <v>4</v>
      </c>
      <c r="E25" s="213"/>
      <c r="F25" s="213">
        <f t="shared" si="0"/>
        <v>0</v>
      </c>
      <c r="G25" s="214"/>
      <c r="H25" s="213">
        <f t="shared" si="1"/>
        <v>0</v>
      </c>
      <c r="I25" s="213">
        <f t="shared" si="2"/>
        <v>0</v>
      </c>
      <c r="J25" s="213">
        <f t="shared" si="3"/>
        <v>0</v>
      </c>
      <c r="K25" s="215" t="s">
        <v>15</v>
      </c>
    </row>
    <row r="26" spans="1:11" ht="38.25">
      <c r="A26" s="209" t="s">
        <v>120</v>
      </c>
      <c r="B26" s="210" t="s">
        <v>246</v>
      </c>
      <c r="C26" s="211"/>
      <c r="D26" s="212">
        <v>100</v>
      </c>
      <c r="E26" s="213"/>
      <c r="F26" s="213">
        <f t="shared" si="0"/>
        <v>0</v>
      </c>
      <c r="G26" s="214"/>
      <c r="H26" s="213">
        <f t="shared" si="1"/>
        <v>0</v>
      </c>
      <c r="I26" s="213">
        <f t="shared" si="2"/>
        <v>0</v>
      </c>
      <c r="J26" s="213">
        <f t="shared" si="3"/>
        <v>0</v>
      </c>
      <c r="K26" s="215" t="s">
        <v>15</v>
      </c>
    </row>
    <row r="27" spans="1:11" ht="25.5">
      <c r="A27" s="209" t="s">
        <v>121</v>
      </c>
      <c r="B27" s="210" t="s">
        <v>247</v>
      </c>
      <c r="C27" s="211"/>
      <c r="D27" s="212">
        <v>30</v>
      </c>
      <c r="E27" s="213"/>
      <c r="F27" s="213">
        <f t="shared" si="0"/>
        <v>0</v>
      </c>
      <c r="G27" s="214"/>
      <c r="H27" s="213">
        <f t="shared" si="1"/>
        <v>0</v>
      </c>
      <c r="I27" s="213">
        <f t="shared" si="2"/>
        <v>0</v>
      </c>
      <c r="J27" s="213">
        <f t="shared" si="3"/>
        <v>0</v>
      </c>
      <c r="K27" s="215" t="s">
        <v>15</v>
      </c>
    </row>
    <row r="28" spans="1:11" ht="38.25">
      <c r="A28" s="209" t="s">
        <v>122</v>
      </c>
      <c r="B28" s="210" t="s">
        <v>248</v>
      </c>
      <c r="C28" s="211"/>
      <c r="D28" s="212">
        <v>30</v>
      </c>
      <c r="E28" s="213"/>
      <c r="F28" s="213">
        <f t="shared" si="0"/>
        <v>0</v>
      </c>
      <c r="G28" s="214"/>
      <c r="H28" s="213">
        <f t="shared" si="1"/>
        <v>0</v>
      </c>
      <c r="I28" s="213">
        <f t="shared" si="2"/>
        <v>0</v>
      </c>
      <c r="J28" s="213">
        <f t="shared" si="3"/>
        <v>0</v>
      </c>
      <c r="K28" s="215" t="s">
        <v>15</v>
      </c>
    </row>
    <row r="29" spans="1:11" ht="38.25">
      <c r="A29" s="209" t="s">
        <v>123</v>
      </c>
      <c r="B29" s="210" t="s">
        <v>249</v>
      </c>
      <c r="C29" s="211"/>
      <c r="D29" s="212">
        <v>6</v>
      </c>
      <c r="E29" s="213"/>
      <c r="F29" s="213">
        <f t="shared" si="0"/>
        <v>0</v>
      </c>
      <c r="G29" s="214"/>
      <c r="H29" s="213">
        <f t="shared" si="1"/>
        <v>0</v>
      </c>
      <c r="I29" s="213">
        <f t="shared" si="2"/>
        <v>0</v>
      </c>
      <c r="J29" s="213">
        <f t="shared" si="3"/>
        <v>0</v>
      </c>
      <c r="K29" s="215" t="s">
        <v>15</v>
      </c>
    </row>
    <row r="30" spans="1:11" ht="25.5">
      <c r="A30" s="212" t="s">
        <v>124</v>
      </c>
      <c r="B30" s="210" t="s">
        <v>250</v>
      </c>
      <c r="C30" s="215"/>
      <c r="D30" s="212">
        <v>1</v>
      </c>
      <c r="E30" s="213"/>
      <c r="F30" s="213">
        <f t="shared" si="0"/>
        <v>0</v>
      </c>
      <c r="G30" s="214"/>
      <c r="H30" s="213">
        <f t="shared" si="1"/>
        <v>0</v>
      </c>
      <c r="I30" s="213">
        <f t="shared" si="2"/>
        <v>0</v>
      </c>
      <c r="J30" s="213">
        <f t="shared" si="3"/>
        <v>0</v>
      </c>
      <c r="K30" s="215" t="s">
        <v>27</v>
      </c>
    </row>
    <row r="31" spans="1:11" ht="25.5">
      <c r="A31" s="212" t="s">
        <v>125</v>
      </c>
      <c r="B31" s="210" t="s">
        <v>251</v>
      </c>
      <c r="C31" s="215"/>
      <c r="D31" s="212">
        <v>4</v>
      </c>
      <c r="E31" s="213"/>
      <c r="F31" s="213">
        <f t="shared" si="0"/>
        <v>0</v>
      </c>
      <c r="G31" s="214"/>
      <c r="H31" s="213">
        <f t="shared" si="1"/>
        <v>0</v>
      </c>
      <c r="I31" s="213">
        <f t="shared" si="2"/>
        <v>0</v>
      </c>
      <c r="J31" s="213">
        <f t="shared" si="3"/>
        <v>0</v>
      </c>
      <c r="K31" s="215" t="s">
        <v>15</v>
      </c>
    </row>
    <row r="32" spans="1:11" ht="25.5">
      <c r="A32" s="212" t="s">
        <v>126</v>
      </c>
      <c r="B32" s="210" t="s">
        <v>252</v>
      </c>
      <c r="C32" s="215"/>
      <c r="D32" s="212">
        <v>4</v>
      </c>
      <c r="E32" s="213"/>
      <c r="F32" s="213">
        <f t="shared" si="0"/>
        <v>0</v>
      </c>
      <c r="G32" s="214"/>
      <c r="H32" s="213">
        <f t="shared" si="1"/>
        <v>0</v>
      </c>
      <c r="I32" s="213">
        <f t="shared" si="2"/>
        <v>0</v>
      </c>
      <c r="J32" s="213">
        <f t="shared" si="3"/>
        <v>0</v>
      </c>
      <c r="K32" s="215" t="s">
        <v>15</v>
      </c>
    </row>
    <row r="33" spans="1:11" ht="25.5">
      <c r="A33" s="212" t="s">
        <v>253</v>
      </c>
      <c r="B33" s="210" t="s">
        <v>254</v>
      </c>
      <c r="C33" s="215"/>
      <c r="D33" s="212">
        <v>4</v>
      </c>
      <c r="E33" s="213"/>
      <c r="F33" s="213">
        <f t="shared" si="0"/>
        <v>0</v>
      </c>
      <c r="G33" s="214"/>
      <c r="H33" s="213">
        <f t="shared" si="1"/>
        <v>0</v>
      </c>
      <c r="I33" s="213">
        <f t="shared" si="2"/>
        <v>0</v>
      </c>
      <c r="J33" s="213">
        <f t="shared" si="3"/>
        <v>0</v>
      </c>
      <c r="K33" s="215" t="s">
        <v>15</v>
      </c>
    </row>
    <row r="34" spans="1:11" ht="25.5">
      <c r="A34" s="212" t="s">
        <v>255</v>
      </c>
      <c r="B34" s="210" t="s">
        <v>256</v>
      </c>
      <c r="C34" s="215"/>
      <c r="D34" s="212">
        <v>4</v>
      </c>
      <c r="E34" s="213"/>
      <c r="F34" s="213">
        <f t="shared" si="0"/>
        <v>0</v>
      </c>
      <c r="G34" s="214"/>
      <c r="H34" s="213">
        <f t="shared" si="1"/>
        <v>0</v>
      </c>
      <c r="I34" s="213">
        <f t="shared" si="2"/>
        <v>0</v>
      </c>
      <c r="J34" s="213">
        <f t="shared" si="3"/>
        <v>0</v>
      </c>
      <c r="K34" s="215" t="s">
        <v>15</v>
      </c>
    </row>
    <row r="35" spans="1:11" ht="25.5">
      <c r="A35" s="212" t="s">
        <v>257</v>
      </c>
      <c r="B35" s="210" t="s">
        <v>258</v>
      </c>
      <c r="C35" s="215"/>
      <c r="D35" s="212">
        <v>4</v>
      </c>
      <c r="E35" s="213"/>
      <c r="F35" s="213">
        <f t="shared" si="0"/>
        <v>0</v>
      </c>
      <c r="G35" s="214"/>
      <c r="H35" s="213">
        <f t="shared" si="1"/>
        <v>0</v>
      </c>
      <c r="I35" s="213">
        <f t="shared" si="2"/>
        <v>0</v>
      </c>
      <c r="J35" s="213">
        <f t="shared" si="3"/>
        <v>0</v>
      </c>
      <c r="K35" s="215" t="s">
        <v>15</v>
      </c>
    </row>
    <row r="36" spans="1:11" ht="25.5">
      <c r="A36" s="212" t="s">
        <v>259</v>
      </c>
      <c r="B36" s="210" t="s">
        <v>260</v>
      </c>
      <c r="C36" s="215"/>
      <c r="D36" s="212">
        <v>4</v>
      </c>
      <c r="E36" s="213"/>
      <c r="F36" s="213">
        <f t="shared" si="0"/>
        <v>0</v>
      </c>
      <c r="G36" s="214"/>
      <c r="H36" s="213">
        <f t="shared" si="1"/>
        <v>0</v>
      </c>
      <c r="I36" s="213">
        <f t="shared" si="2"/>
        <v>0</v>
      </c>
      <c r="J36" s="213">
        <f t="shared" si="3"/>
        <v>0</v>
      </c>
      <c r="K36" s="215" t="s">
        <v>15</v>
      </c>
    </row>
    <row r="37" spans="1:11" ht="25.5">
      <c r="A37" s="209" t="s">
        <v>261</v>
      </c>
      <c r="B37" s="210" t="s">
        <v>262</v>
      </c>
      <c r="C37" s="215"/>
      <c r="D37" s="212">
        <v>6</v>
      </c>
      <c r="E37" s="213"/>
      <c r="F37" s="213">
        <f t="shared" si="0"/>
        <v>0</v>
      </c>
      <c r="G37" s="214"/>
      <c r="H37" s="213">
        <f t="shared" si="1"/>
        <v>0</v>
      </c>
      <c r="I37" s="213">
        <f t="shared" si="2"/>
        <v>0</v>
      </c>
      <c r="J37" s="213">
        <f t="shared" si="3"/>
        <v>0</v>
      </c>
      <c r="K37" s="215" t="s">
        <v>15</v>
      </c>
    </row>
    <row r="38" spans="1:11" ht="25.5">
      <c r="A38" s="212" t="s">
        <v>263</v>
      </c>
      <c r="B38" s="210" t="s">
        <v>264</v>
      </c>
      <c r="C38" s="215"/>
      <c r="D38" s="212">
        <v>4</v>
      </c>
      <c r="E38" s="213"/>
      <c r="F38" s="213">
        <f t="shared" si="0"/>
        <v>0</v>
      </c>
      <c r="G38" s="214"/>
      <c r="H38" s="213">
        <f t="shared" si="1"/>
        <v>0</v>
      </c>
      <c r="I38" s="213">
        <f t="shared" si="2"/>
        <v>0</v>
      </c>
      <c r="J38" s="213">
        <f t="shared" si="3"/>
        <v>0</v>
      </c>
      <c r="K38" s="215" t="s">
        <v>15</v>
      </c>
    </row>
    <row r="39" spans="1:11" ht="25.5">
      <c r="A39" s="212" t="s">
        <v>265</v>
      </c>
      <c r="B39" s="210" t="s">
        <v>266</v>
      </c>
      <c r="C39" s="215"/>
      <c r="D39" s="212">
        <v>20</v>
      </c>
      <c r="E39" s="213"/>
      <c r="F39" s="213">
        <f t="shared" si="0"/>
        <v>0</v>
      </c>
      <c r="G39" s="214"/>
      <c r="H39" s="213">
        <f t="shared" si="1"/>
        <v>0</v>
      </c>
      <c r="I39" s="213">
        <f t="shared" si="2"/>
        <v>0</v>
      </c>
      <c r="J39" s="213">
        <f t="shared" si="3"/>
        <v>0</v>
      </c>
      <c r="K39" s="215" t="s">
        <v>15</v>
      </c>
    </row>
    <row r="40" spans="1:11" ht="25.5">
      <c r="A40" s="212" t="s">
        <v>267</v>
      </c>
      <c r="B40" s="210" t="s">
        <v>268</v>
      </c>
      <c r="C40" s="215"/>
      <c r="D40" s="212">
        <v>4</v>
      </c>
      <c r="E40" s="213"/>
      <c r="F40" s="213">
        <f t="shared" si="0"/>
        <v>0</v>
      </c>
      <c r="G40" s="214"/>
      <c r="H40" s="213">
        <f t="shared" si="1"/>
        <v>0</v>
      </c>
      <c r="I40" s="213">
        <f t="shared" si="2"/>
        <v>0</v>
      </c>
      <c r="J40" s="213">
        <f t="shared" si="3"/>
        <v>0</v>
      </c>
      <c r="K40" s="215" t="s">
        <v>15</v>
      </c>
    </row>
    <row r="41" spans="1:11" ht="25.5">
      <c r="A41" s="209" t="s">
        <v>269</v>
      </c>
      <c r="B41" s="221" t="s">
        <v>270</v>
      </c>
      <c r="C41" s="211"/>
      <c r="D41" s="209">
        <v>20</v>
      </c>
      <c r="E41" s="222"/>
      <c r="F41" s="213">
        <f t="shared" si="0"/>
        <v>0</v>
      </c>
      <c r="G41" s="214"/>
      <c r="H41" s="213">
        <f t="shared" si="1"/>
        <v>0</v>
      </c>
      <c r="I41" s="213">
        <f t="shared" si="2"/>
        <v>0</v>
      </c>
      <c r="J41" s="213">
        <f t="shared" si="3"/>
        <v>0</v>
      </c>
      <c r="K41" s="215" t="s">
        <v>15</v>
      </c>
    </row>
    <row r="42" spans="1:11" s="78" customFormat="1" ht="21" customHeight="1">
      <c r="A42" s="294" t="s">
        <v>28</v>
      </c>
      <c r="B42" s="295"/>
      <c r="C42" s="295"/>
      <c r="D42" s="295"/>
      <c r="E42" s="295"/>
      <c r="F42" s="220">
        <f>SUM(F4:F41)</f>
        <v>0</v>
      </c>
      <c r="G42" s="218"/>
      <c r="H42" s="208">
        <f>SUM(H4:H41)</f>
        <v>0</v>
      </c>
      <c r="I42" s="208"/>
      <c r="J42" s="208">
        <f>SUM(J4:J41)</f>
        <v>0</v>
      </c>
      <c r="K42" s="219"/>
    </row>
  </sheetData>
  <mergeCells count="3">
    <mergeCell ref="A42:E42"/>
    <mergeCell ref="A1:B1"/>
    <mergeCell ref="A2:J2"/>
  </mergeCells>
  <printOptions/>
  <pageMargins left="0.25" right="0.3125" top="0.4791666666666667" bottom="0.4062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1EE8-E1C9-4EAE-A511-63DCA9254BE1}">
  <dimension ref="A1:L22"/>
  <sheetViews>
    <sheetView tabSelected="1" workbookViewId="0" topLeftCell="A7">
      <selection activeCell="A2" sqref="A2:J2"/>
    </sheetView>
  </sheetViews>
  <sheetFormatPr defaultColWidth="9.140625" defaultRowHeight="15"/>
  <cols>
    <col min="1" max="1" width="4.57421875" style="35" customWidth="1"/>
    <col min="2" max="2" width="53.00390625" style="35" customWidth="1"/>
    <col min="3" max="3" width="14.421875" style="35" customWidth="1"/>
    <col min="4" max="4" width="6.421875" style="33" customWidth="1"/>
    <col min="5" max="5" width="5.00390625" style="33" customWidth="1"/>
    <col min="6" max="6" width="9.28125" style="67" bestFit="1" customWidth="1"/>
    <col min="7" max="7" width="12.140625" style="67" customWidth="1"/>
    <col min="8" max="8" width="4.8515625" style="42" customWidth="1"/>
    <col min="9" max="9" width="9.57421875" style="67" bestFit="1" customWidth="1"/>
    <col min="10" max="10" width="9.28125" style="67" bestFit="1" customWidth="1"/>
    <col min="11" max="11" width="11.28125" style="67" customWidth="1"/>
    <col min="12" max="12" width="9.140625" style="33" customWidth="1"/>
    <col min="13" max="16384" width="9.140625" style="35" customWidth="1"/>
  </cols>
  <sheetData>
    <row r="1" spans="1:11" ht="15">
      <c r="A1" s="257" t="s">
        <v>0</v>
      </c>
      <c r="B1" s="258"/>
      <c r="C1" s="32" t="str">
        <f>'Pakiet 1'!C1</f>
        <v>3/2021/PN</v>
      </c>
      <c r="E1" s="34"/>
      <c r="F1" s="60"/>
      <c r="G1" s="68"/>
      <c r="K1" s="67" t="str">
        <f>'Pakiet 1'!K1</f>
        <v>zał. nr 2</v>
      </c>
    </row>
    <row r="2" spans="1:12" ht="15">
      <c r="A2" s="299" t="s">
        <v>304</v>
      </c>
      <c r="B2" s="299"/>
      <c r="C2" s="299"/>
      <c r="D2" s="299"/>
      <c r="E2" s="299"/>
      <c r="F2" s="299"/>
      <c r="G2" s="299"/>
      <c r="H2" s="299"/>
      <c r="I2" s="299"/>
      <c r="J2" s="299"/>
      <c r="K2" s="33"/>
      <c r="L2" s="35"/>
    </row>
    <row r="3" spans="1:11" s="32" customFormat="1" ht="38.25">
      <c r="A3" s="36" t="s">
        <v>2</v>
      </c>
      <c r="B3" s="36" t="s">
        <v>3</v>
      </c>
      <c r="C3" s="36" t="s">
        <v>325</v>
      </c>
      <c r="D3" s="36" t="s">
        <v>324</v>
      </c>
      <c r="E3" s="36" t="s">
        <v>5</v>
      </c>
      <c r="F3" s="61" t="s">
        <v>321</v>
      </c>
      <c r="G3" s="61" t="s">
        <v>132</v>
      </c>
      <c r="H3" s="72" t="s">
        <v>305</v>
      </c>
      <c r="I3" s="61" t="s">
        <v>314</v>
      </c>
      <c r="J3" s="61" t="s">
        <v>322</v>
      </c>
      <c r="K3" s="61" t="s">
        <v>135</v>
      </c>
    </row>
    <row r="4" spans="1:11" ht="38.25">
      <c r="A4" s="209" t="s">
        <v>12</v>
      </c>
      <c r="B4" s="221" t="s">
        <v>288</v>
      </c>
      <c r="C4" s="230"/>
      <c r="D4" s="231" t="s">
        <v>22</v>
      </c>
      <c r="E4" s="232">
        <v>40</v>
      </c>
      <c r="F4" s="222"/>
      <c r="G4" s="222">
        <f>E4*F4</f>
        <v>0</v>
      </c>
      <c r="H4" s="227"/>
      <c r="I4" s="222">
        <f>G4*H4</f>
        <v>0</v>
      </c>
      <c r="J4" s="222">
        <f>K4/E4</f>
        <v>0</v>
      </c>
      <c r="K4" s="222">
        <f>G4+I4</f>
        <v>0</v>
      </c>
    </row>
    <row r="5" spans="1:11" ht="38.25">
      <c r="A5" s="209" t="s">
        <v>16</v>
      </c>
      <c r="B5" s="233" t="s">
        <v>289</v>
      </c>
      <c r="C5" s="225"/>
      <c r="D5" s="234" t="s">
        <v>22</v>
      </c>
      <c r="E5" s="209">
        <v>6</v>
      </c>
      <c r="F5" s="222"/>
      <c r="G5" s="222">
        <f aca="true" t="shared" si="0" ref="G5:G20">E5*F5</f>
        <v>0</v>
      </c>
      <c r="H5" s="227"/>
      <c r="I5" s="222">
        <f aca="true" t="shared" si="1" ref="I5:I20">G5*H5</f>
        <v>0</v>
      </c>
      <c r="J5" s="222">
        <f aca="true" t="shared" si="2" ref="J5:J20">K5/E5</f>
        <v>0</v>
      </c>
      <c r="K5" s="222">
        <f aca="true" t="shared" si="3" ref="K5:K20">G5+I5</f>
        <v>0</v>
      </c>
    </row>
    <row r="6" spans="1:11" ht="38.25">
      <c r="A6" s="216" t="s">
        <v>18</v>
      </c>
      <c r="B6" s="223" t="s">
        <v>290</v>
      </c>
      <c r="C6" s="225"/>
      <c r="D6" s="235" t="s">
        <v>22</v>
      </c>
      <c r="E6" s="212">
        <v>20</v>
      </c>
      <c r="F6" s="213"/>
      <c r="G6" s="222">
        <f t="shared" si="0"/>
        <v>0</v>
      </c>
      <c r="H6" s="214"/>
      <c r="I6" s="222">
        <f t="shared" si="1"/>
        <v>0</v>
      </c>
      <c r="J6" s="222">
        <f t="shared" si="2"/>
        <v>0</v>
      </c>
      <c r="K6" s="222">
        <f t="shared" si="3"/>
        <v>0</v>
      </c>
    </row>
    <row r="7" spans="1:11" ht="38.25">
      <c r="A7" s="216" t="s">
        <v>20</v>
      </c>
      <c r="B7" s="223" t="s">
        <v>291</v>
      </c>
      <c r="C7" s="225"/>
      <c r="D7" s="235" t="s">
        <v>22</v>
      </c>
      <c r="E7" s="212">
        <v>15</v>
      </c>
      <c r="F7" s="213"/>
      <c r="G7" s="222">
        <f t="shared" si="0"/>
        <v>0</v>
      </c>
      <c r="H7" s="214"/>
      <c r="I7" s="222">
        <f t="shared" si="1"/>
        <v>0</v>
      </c>
      <c r="J7" s="222">
        <f t="shared" si="2"/>
        <v>0</v>
      </c>
      <c r="K7" s="222">
        <f t="shared" si="3"/>
        <v>0</v>
      </c>
    </row>
    <row r="8" spans="1:11" ht="38.25">
      <c r="A8" s="212" t="s">
        <v>24</v>
      </c>
      <c r="B8" s="223" t="s">
        <v>291</v>
      </c>
      <c r="C8" s="225"/>
      <c r="D8" s="236" t="s">
        <v>22</v>
      </c>
      <c r="E8" s="212">
        <v>6</v>
      </c>
      <c r="F8" s="213"/>
      <c r="G8" s="222">
        <f t="shared" si="0"/>
        <v>0</v>
      </c>
      <c r="H8" s="214"/>
      <c r="I8" s="222">
        <f t="shared" si="1"/>
        <v>0</v>
      </c>
      <c r="J8" s="222">
        <f t="shared" si="2"/>
        <v>0</v>
      </c>
      <c r="K8" s="222">
        <f t="shared" si="3"/>
        <v>0</v>
      </c>
    </row>
    <row r="9" spans="1:11" ht="38.25">
      <c r="A9" s="212" t="s">
        <v>45</v>
      </c>
      <c r="B9" s="210" t="s">
        <v>292</v>
      </c>
      <c r="C9" s="217"/>
      <c r="D9" s="215" t="s">
        <v>22</v>
      </c>
      <c r="E9" s="212">
        <v>4</v>
      </c>
      <c r="F9" s="213"/>
      <c r="G9" s="222">
        <f t="shared" si="0"/>
        <v>0</v>
      </c>
      <c r="H9" s="214"/>
      <c r="I9" s="222">
        <f t="shared" si="1"/>
        <v>0</v>
      </c>
      <c r="J9" s="222">
        <f t="shared" si="2"/>
        <v>0</v>
      </c>
      <c r="K9" s="222">
        <f t="shared" si="3"/>
        <v>0</v>
      </c>
    </row>
    <row r="10" spans="1:11" ht="38.25">
      <c r="A10" s="212" t="s">
        <v>47</v>
      </c>
      <c r="B10" s="210" t="s">
        <v>293</v>
      </c>
      <c r="C10" s="215"/>
      <c r="D10" s="215" t="s">
        <v>22</v>
      </c>
      <c r="E10" s="212">
        <v>10</v>
      </c>
      <c r="F10" s="213"/>
      <c r="G10" s="222">
        <f t="shared" si="0"/>
        <v>0</v>
      </c>
      <c r="H10" s="214"/>
      <c r="I10" s="222">
        <f t="shared" si="1"/>
        <v>0</v>
      </c>
      <c r="J10" s="222">
        <f t="shared" si="2"/>
        <v>0</v>
      </c>
      <c r="K10" s="222">
        <f t="shared" si="3"/>
        <v>0</v>
      </c>
    </row>
    <row r="11" spans="1:11" ht="38.25">
      <c r="A11" s="212" t="s">
        <v>48</v>
      </c>
      <c r="B11" s="210" t="s">
        <v>294</v>
      </c>
      <c r="C11" s="215"/>
      <c r="D11" s="215" t="s">
        <v>22</v>
      </c>
      <c r="E11" s="212">
        <v>8</v>
      </c>
      <c r="F11" s="213"/>
      <c r="G11" s="222">
        <f t="shared" si="0"/>
        <v>0</v>
      </c>
      <c r="H11" s="214"/>
      <c r="I11" s="222">
        <f t="shared" si="1"/>
        <v>0</v>
      </c>
      <c r="J11" s="222">
        <f t="shared" si="2"/>
        <v>0</v>
      </c>
      <c r="K11" s="222">
        <f t="shared" si="3"/>
        <v>0</v>
      </c>
    </row>
    <row r="12" spans="1:11" ht="25.5">
      <c r="A12" s="212" t="s">
        <v>50</v>
      </c>
      <c r="B12" s="210" t="s">
        <v>295</v>
      </c>
      <c r="C12" s="215"/>
      <c r="D12" s="215" t="s">
        <v>22</v>
      </c>
      <c r="E12" s="212">
        <v>20</v>
      </c>
      <c r="F12" s="213"/>
      <c r="G12" s="222">
        <f t="shared" si="0"/>
        <v>0</v>
      </c>
      <c r="H12" s="214"/>
      <c r="I12" s="222">
        <f t="shared" si="1"/>
        <v>0</v>
      </c>
      <c r="J12" s="222">
        <f t="shared" si="2"/>
        <v>0</v>
      </c>
      <c r="K12" s="222">
        <f t="shared" si="3"/>
        <v>0</v>
      </c>
    </row>
    <row r="13" spans="1:11" ht="25.5">
      <c r="A13" s="212" t="s">
        <v>52</v>
      </c>
      <c r="B13" s="210" t="s">
        <v>296</v>
      </c>
      <c r="C13" s="215"/>
      <c r="D13" s="215" t="s">
        <v>22</v>
      </c>
      <c r="E13" s="212">
        <v>20</v>
      </c>
      <c r="F13" s="213"/>
      <c r="G13" s="222">
        <f t="shared" si="0"/>
        <v>0</v>
      </c>
      <c r="H13" s="214"/>
      <c r="I13" s="222">
        <f t="shared" si="1"/>
        <v>0</v>
      </c>
      <c r="J13" s="222">
        <f t="shared" si="2"/>
        <v>0</v>
      </c>
      <c r="K13" s="222">
        <f t="shared" si="3"/>
        <v>0</v>
      </c>
    </row>
    <row r="14" spans="1:11" ht="25.5">
      <c r="A14" s="212" t="s">
        <v>55</v>
      </c>
      <c r="B14" s="210" t="s">
        <v>297</v>
      </c>
      <c r="C14" s="215"/>
      <c r="D14" s="215" t="s">
        <v>22</v>
      </c>
      <c r="E14" s="212">
        <v>10</v>
      </c>
      <c r="F14" s="213"/>
      <c r="G14" s="222">
        <f t="shared" si="0"/>
        <v>0</v>
      </c>
      <c r="H14" s="214"/>
      <c r="I14" s="222">
        <f t="shared" si="1"/>
        <v>0</v>
      </c>
      <c r="J14" s="222">
        <f t="shared" si="2"/>
        <v>0</v>
      </c>
      <c r="K14" s="222">
        <f t="shared" si="3"/>
        <v>0</v>
      </c>
    </row>
    <row r="15" spans="1:11" ht="25.5">
      <c r="A15" s="212" t="s">
        <v>57</v>
      </c>
      <c r="B15" s="210" t="s">
        <v>298</v>
      </c>
      <c r="C15" s="215"/>
      <c r="D15" s="215" t="s">
        <v>22</v>
      </c>
      <c r="E15" s="212">
        <v>80</v>
      </c>
      <c r="F15" s="213"/>
      <c r="G15" s="222">
        <f t="shared" si="0"/>
        <v>0</v>
      </c>
      <c r="H15" s="214"/>
      <c r="I15" s="222">
        <f t="shared" si="1"/>
        <v>0</v>
      </c>
      <c r="J15" s="222">
        <f t="shared" si="2"/>
        <v>0</v>
      </c>
      <c r="K15" s="222">
        <f t="shared" si="3"/>
        <v>0</v>
      </c>
    </row>
    <row r="16" spans="1:11" ht="51">
      <c r="A16" s="212" t="s">
        <v>100</v>
      </c>
      <c r="B16" s="210" t="s">
        <v>299</v>
      </c>
      <c r="C16" s="215"/>
      <c r="D16" s="215" t="s">
        <v>22</v>
      </c>
      <c r="E16" s="212">
        <v>30</v>
      </c>
      <c r="F16" s="213"/>
      <c r="G16" s="222">
        <f t="shared" si="0"/>
        <v>0</v>
      </c>
      <c r="H16" s="214"/>
      <c r="I16" s="222">
        <f t="shared" si="1"/>
        <v>0</v>
      </c>
      <c r="J16" s="222">
        <f t="shared" si="2"/>
        <v>0</v>
      </c>
      <c r="K16" s="222">
        <f t="shared" si="3"/>
        <v>0</v>
      </c>
    </row>
    <row r="17" spans="1:11" ht="25.5">
      <c r="A17" s="212" t="s">
        <v>101</v>
      </c>
      <c r="B17" s="210" t="s">
        <v>300</v>
      </c>
      <c r="C17" s="215"/>
      <c r="D17" s="215" t="s">
        <v>22</v>
      </c>
      <c r="E17" s="212">
        <v>30</v>
      </c>
      <c r="F17" s="213"/>
      <c r="G17" s="222">
        <f t="shared" si="0"/>
        <v>0</v>
      </c>
      <c r="H17" s="214"/>
      <c r="I17" s="222">
        <f t="shared" si="1"/>
        <v>0</v>
      </c>
      <c r="J17" s="222">
        <f t="shared" si="2"/>
        <v>0</v>
      </c>
      <c r="K17" s="222">
        <f t="shared" si="3"/>
        <v>0</v>
      </c>
    </row>
    <row r="18" spans="1:11" ht="25.5">
      <c r="A18" s="212" t="s">
        <v>103</v>
      </c>
      <c r="B18" s="210" t="s">
        <v>301</v>
      </c>
      <c r="C18" s="215"/>
      <c r="D18" s="215" t="s">
        <v>22</v>
      </c>
      <c r="E18" s="212">
        <v>26</v>
      </c>
      <c r="F18" s="213"/>
      <c r="G18" s="222">
        <f t="shared" si="0"/>
        <v>0</v>
      </c>
      <c r="H18" s="214"/>
      <c r="I18" s="222">
        <f t="shared" si="1"/>
        <v>0</v>
      </c>
      <c r="J18" s="222">
        <f t="shared" si="2"/>
        <v>0</v>
      </c>
      <c r="K18" s="222">
        <f t="shared" si="3"/>
        <v>0</v>
      </c>
    </row>
    <row r="19" spans="1:11" ht="51">
      <c r="A19" s="212" t="s">
        <v>105</v>
      </c>
      <c r="B19" s="90" t="s">
        <v>302</v>
      </c>
      <c r="C19" s="215"/>
      <c r="D19" s="215" t="s">
        <v>22</v>
      </c>
      <c r="E19" s="212">
        <v>100</v>
      </c>
      <c r="F19" s="213"/>
      <c r="G19" s="222">
        <f t="shared" si="0"/>
        <v>0</v>
      </c>
      <c r="H19" s="214"/>
      <c r="I19" s="222">
        <f t="shared" si="1"/>
        <v>0</v>
      </c>
      <c r="J19" s="222">
        <f t="shared" si="2"/>
        <v>0</v>
      </c>
      <c r="K19" s="222">
        <f t="shared" si="3"/>
        <v>0</v>
      </c>
    </row>
    <row r="20" spans="1:11" ht="38.25">
      <c r="A20" s="209" t="s">
        <v>106</v>
      </c>
      <c r="B20" s="221" t="s">
        <v>315</v>
      </c>
      <c r="C20" s="211"/>
      <c r="D20" s="211" t="s">
        <v>22</v>
      </c>
      <c r="E20" s="209">
        <v>60</v>
      </c>
      <c r="F20" s="222"/>
      <c r="G20" s="222">
        <f t="shared" si="0"/>
        <v>0</v>
      </c>
      <c r="H20" s="227"/>
      <c r="I20" s="222">
        <f t="shared" si="1"/>
        <v>0</v>
      </c>
      <c r="J20" s="222">
        <f t="shared" si="2"/>
        <v>0</v>
      </c>
      <c r="K20" s="222">
        <f t="shared" si="3"/>
        <v>0</v>
      </c>
    </row>
    <row r="21" spans="1:11" ht="33" customHeight="1">
      <c r="A21" s="294" t="s">
        <v>28</v>
      </c>
      <c r="B21" s="298"/>
      <c r="C21" s="298"/>
      <c r="D21" s="298"/>
      <c r="E21" s="298"/>
      <c r="F21" s="298"/>
      <c r="G21" s="228">
        <f>SUM(G4:G20)</f>
        <v>0</v>
      </c>
      <c r="H21" s="229"/>
      <c r="I21" s="228">
        <f>SUM(I4:I20)</f>
        <v>0</v>
      </c>
      <c r="J21" s="228"/>
      <c r="K21" s="228">
        <f>SUM(K4:K20)</f>
        <v>0</v>
      </c>
    </row>
    <row r="22" ht="15">
      <c r="B22" s="226" t="s">
        <v>303</v>
      </c>
    </row>
  </sheetData>
  <mergeCells count="3">
    <mergeCell ref="A21:F21"/>
    <mergeCell ref="A2:J2"/>
    <mergeCell ref="A1:B1"/>
  </mergeCells>
  <printOptions/>
  <pageMargins left="0.34375" right="0.3020833333333333"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wsduser</dc:creator>
  <cp:keywords/>
  <dc:description/>
  <cp:lastModifiedBy>wsduser</cp:lastModifiedBy>
  <cp:lastPrinted>2021-02-22T08:45:25Z</cp:lastPrinted>
  <dcterms:created xsi:type="dcterms:W3CDTF">2006-09-22T13:37:51Z</dcterms:created>
  <dcterms:modified xsi:type="dcterms:W3CDTF">2021-03-02T08:26:41Z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