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:\Moje Dokumenty\A PRZETARGI\1-sprzęt medyczny jednorazowy-dogrywka\SWZ\"/>
    </mc:Choice>
  </mc:AlternateContent>
  <xr:revisionPtr revIDLastSave="0" documentId="13_ncr:1_{78291FB4-0495-4C17-A495-A112292CA6DD}" xr6:coauthVersionLast="46" xr6:coauthVersionMax="46" xr10:uidLastSave="{00000000-0000-0000-0000-000000000000}"/>
  <bookViews>
    <workbookView xWindow="-120" yWindow="-120" windowWidth="29040" windowHeight="15840" tabRatio="989" activeTab="8" xr2:uid="{00000000-000D-0000-FFFF-FFFF00000000}"/>
  </bookViews>
  <sheets>
    <sheet name="pakiet 1" sheetId="4" r:id="rId1"/>
    <sheet name="pakiet 2" sheetId="5" r:id="rId2"/>
    <sheet name="pakiet 3" sheetId="6" r:id="rId3"/>
    <sheet name="pakiet 4" sheetId="51" r:id="rId4"/>
    <sheet name="pakiet 5" sheetId="17" r:id="rId5"/>
    <sheet name="pakiet 6" sheetId="31" r:id="rId6"/>
    <sheet name="pakiet 7" sheetId="52" r:id="rId7"/>
    <sheet name="pakiet 8" sheetId="42" r:id="rId8"/>
    <sheet name="pakiet 9" sheetId="49" r:id="rId9"/>
  </sheets>
  <definedNames>
    <definedName name="_xlnm.Print_Area" localSheetId="1">'pakiet 2'!$A$1:$K$33</definedName>
    <definedName name="_xlnm.Print_Area" localSheetId="7">'pakiet 8'!$A$1:$K$31</definedName>
  </definedNames>
  <calcPr calcId="181029"/>
</workbook>
</file>

<file path=xl/calcChain.xml><?xml version="1.0" encoding="utf-8"?>
<calcChain xmlns="http://schemas.openxmlformats.org/spreadsheetml/2006/main">
  <c r="I4" i="49" l="1"/>
  <c r="K4" i="49" s="1"/>
  <c r="J4" i="49" s="1"/>
  <c r="I5" i="49"/>
  <c r="K5" i="49" s="1"/>
  <c r="J5" i="49" s="1"/>
  <c r="I6" i="49"/>
  <c r="K6" i="49" s="1"/>
  <c r="J6" i="49" s="1"/>
  <c r="G4" i="49"/>
  <c r="G5" i="49"/>
  <c r="G6" i="49"/>
  <c r="K29" i="42"/>
  <c r="I22" i="42"/>
  <c r="K22" i="42" s="1"/>
  <c r="J22" i="42" s="1"/>
  <c r="I23" i="42"/>
  <c r="K23" i="42" s="1"/>
  <c r="J23" i="42" s="1"/>
  <c r="G22" i="42"/>
  <c r="G23" i="42"/>
  <c r="I17" i="42"/>
  <c r="K17" i="42" s="1"/>
  <c r="J17" i="42" s="1"/>
  <c r="I18" i="42"/>
  <c r="K18" i="42" s="1"/>
  <c r="J18" i="42" s="1"/>
  <c r="G17" i="42"/>
  <c r="G18" i="42"/>
  <c r="I12" i="42"/>
  <c r="K12" i="42" s="1"/>
  <c r="J12" i="42" s="1"/>
  <c r="I13" i="42"/>
  <c r="K13" i="42" s="1"/>
  <c r="J13" i="42" s="1"/>
  <c r="G12" i="42"/>
  <c r="G13" i="42"/>
  <c r="I5" i="42"/>
  <c r="K5" i="42" s="1"/>
  <c r="J5" i="42" s="1"/>
  <c r="I6" i="42"/>
  <c r="K6" i="42" s="1"/>
  <c r="J6" i="42" s="1"/>
  <c r="I7" i="42"/>
  <c r="K7" i="42" s="1"/>
  <c r="J7" i="42" s="1"/>
  <c r="I8" i="42"/>
  <c r="K8" i="42"/>
  <c r="J8" i="42" s="1"/>
  <c r="G5" i="42"/>
  <c r="G6" i="42"/>
  <c r="G7" i="42"/>
  <c r="G8" i="42"/>
  <c r="G4" i="42"/>
  <c r="K3" i="52"/>
  <c r="J3" i="52" s="1"/>
  <c r="I3" i="52"/>
  <c r="G3" i="52"/>
  <c r="I4" i="31"/>
  <c r="K4" i="31" s="1"/>
  <c r="J4" i="31" s="1"/>
  <c r="I5" i="31"/>
  <c r="K5" i="31" s="1"/>
  <c r="J5" i="31" s="1"/>
  <c r="I6" i="31"/>
  <c r="K6" i="31"/>
  <c r="J6" i="31" s="1"/>
  <c r="G4" i="31"/>
  <c r="G5" i="31"/>
  <c r="G6" i="31"/>
  <c r="I4" i="17"/>
  <c r="K4" i="17" s="1"/>
  <c r="J4" i="17" s="1"/>
  <c r="I5" i="17"/>
  <c r="K5" i="17" s="1"/>
  <c r="J5" i="17" s="1"/>
  <c r="G4" i="17"/>
  <c r="G5" i="17"/>
  <c r="J5" i="51" l="1"/>
  <c r="J6" i="51"/>
  <c r="J4" i="51"/>
  <c r="K7" i="51"/>
  <c r="K5" i="51"/>
  <c r="K6" i="51"/>
  <c r="K4" i="51"/>
  <c r="I7" i="51"/>
  <c r="I5" i="51"/>
  <c r="I6" i="51"/>
  <c r="I4" i="51"/>
  <c r="G7" i="51"/>
  <c r="G5" i="51"/>
  <c r="G6" i="51"/>
  <c r="G4" i="51"/>
  <c r="I8" i="6"/>
  <c r="K8" i="6" s="1"/>
  <c r="J8" i="6" s="1"/>
  <c r="I15" i="6"/>
  <c r="I16" i="6"/>
  <c r="K16" i="6" s="1"/>
  <c r="J16" i="6" s="1"/>
  <c r="G4" i="6"/>
  <c r="I4" i="6" s="1"/>
  <c r="K4" i="6" s="1"/>
  <c r="J4" i="6" s="1"/>
  <c r="G5" i="6"/>
  <c r="I5" i="6" s="1"/>
  <c r="K5" i="6" s="1"/>
  <c r="J5" i="6" s="1"/>
  <c r="G6" i="6"/>
  <c r="G7" i="6"/>
  <c r="I7" i="6" s="1"/>
  <c r="G8" i="6"/>
  <c r="G9" i="6"/>
  <c r="I9" i="6" s="1"/>
  <c r="K9" i="6" s="1"/>
  <c r="J9" i="6" s="1"/>
  <c r="G10" i="6"/>
  <c r="I10" i="6" s="1"/>
  <c r="G11" i="6"/>
  <c r="I11" i="6" s="1"/>
  <c r="G12" i="6"/>
  <c r="I12" i="6" s="1"/>
  <c r="K12" i="6" s="1"/>
  <c r="J12" i="6" s="1"/>
  <c r="G13" i="6"/>
  <c r="I13" i="6" s="1"/>
  <c r="K13" i="6" s="1"/>
  <c r="J13" i="6" s="1"/>
  <c r="G14" i="6"/>
  <c r="I14" i="6" s="1"/>
  <c r="G15" i="6"/>
  <c r="G16" i="6"/>
  <c r="G17" i="6"/>
  <c r="I17" i="6" s="1"/>
  <c r="K17" i="6" s="1"/>
  <c r="J17" i="6" s="1"/>
  <c r="G18" i="6"/>
  <c r="I18" i="6" s="1"/>
  <c r="K18" i="6" s="1"/>
  <c r="J18" i="6" s="1"/>
  <c r="I4" i="5"/>
  <c r="K4" i="5" s="1"/>
  <c r="J4" i="5" s="1"/>
  <c r="I5" i="5"/>
  <c r="K5" i="5" s="1"/>
  <c r="J5" i="5" s="1"/>
  <c r="I6" i="5"/>
  <c r="J6" i="5"/>
  <c r="K6" i="5"/>
  <c r="I7" i="5"/>
  <c r="K7" i="5"/>
  <c r="J7" i="5" s="1"/>
  <c r="I8" i="5"/>
  <c r="K8" i="5" s="1"/>
  <c r="J8" i="5" s="1"/>
  <c r="I9" i="5"/>
  <c r="K9" i="5" s="1"/>
  <c r="J9" i="5" s="1"/>
  <c r="I10" i="5"/>
  <c r="J10" i="5"/>
  <c r="K10" i="5"/>
  <c r="I11" i="5"/>
  <c r="K11" i="5"/>
  <c r="J11" i="5" s="1"/>
  <c r="I12" i="5"/>
  <c r="K12" i="5" s="1"/>
  <c r="J12" i="5" s="1"/>
  <c r="I13" i="5"/>
  <c r="K13" i="5" s="1"/>
  <c r="J13" i="5" s="1"/>
  <c r="I14" i="5"/>
  <c r="J14" i="5"/>
  <c r="K14" i="5"/>
  <c r="I15" i="5"/>
  <c r="K15" i="5"/>
  <c r="J15" i="5" s="1"/>
  <c r="I16" i="5"/>
  <c r="K16" i="5" s="1"/>
  <c r="J16" i="5" s="1"/>
  <c r="I17" i="5"/>
  <c r="K17" i="5" s="1"/>
  <c r="J17" i="5" s="1"/>
  <c r="I18" i="5"/>
  <c r="J18" i="5"/>
  <c r="K18" i="5"/>
  <c r="I19" i="5"/>
  <c r="K19" i="5"/>
  <c r="J19" i="5" s="1"/>
  <c r="I20" i="5"/>
  <c r="K20" i="5" s="1"/>
  <c r="J20" i="5" s="1"/>
  <c r="I21" i="5"/>
  <c r="K21" i="5" s="1"/>
  <c r="J21" i="5" s="1"/>
  <c r="I22" i="5"/>
  <c r="J22" i="5"/>
  <c r="K22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I12" i="4"/>
  <c r="K12" i="4" s="1"/>
  <c r="J12" i="4" s="1"/>
  <c r="I13" i="4"/>
  <c r="K13" i="4"/>
  <c r="J13" i="4" s="1"/>
  <c r="I14" i="4"/>
  <c r="K14" i="4"/>
  <c r="J14" i="4" s="1"/>
  <c r="G12" i="4"/>
  <c r="G13" i="4"/>
  <c r="G14" i="4"/>
  <c r="K9" i="4"/>
  <c r="I5" i="4"/>
  <c r="K5" i="4" s="1"/>
  <c r="J5" i="4" s="1"/>
  <c r="I6" i="4"/>
  <c r="K6" i="4" s="1"/>
  <c r="J6" i="4" s="1"/>
  <c r="I7" i="4"/>
  <c r="J7" i="4"/>
  <c r="K7" i="4"/>
  <c r="I8" i="4"/>
  <c r="K8" i="4"/>
  <c r="J8" i="4" s="1"/>
  <c r="G5" i="4"/>
  <c r="G6" i="4"/>
  <c r="G7" i="4"/>
  <c r="G8" i="4"/>
  <c r="K4" i="52"/>
  <c r="I4" i="52"/>
  <c r="G4" i="52"/>
  <c r="J1" i="52"/>
  <c r="J1" i="51"/>
  <c r="G7" i="49"/>
  <c r="J1" i="5"/>
  <c r="J1" i="6"/>
  <c r="J1" i="17"/>
  <c r="J1" i="31"/>
  <c r="J1" i="42"/>
  <c r="J1" i="49"/>
  <c r="G3" i="49"/>
  <c r="I3" i="49"/>
  <c r="G3" i="17"/>
  <c r="G6" i="17" s="1"/>
  <c r="I3" i="17"/>
  <c r="K3" i="17" s="1"/>
  <c r="J3" i="17" s="1"/>
  <c r="G3" i="31"/>
  <c r="G11" i="42"/>
  <c r="I11" i="42"/>
  <c r="K11" i="42" s="1"/>
  <c r="J11" i="42" s="1"/>
  <c r="G16" i="42"/>
  <c r="G19" i="42" s="1"/>
  <c r="G21" i="42"/>
  <c r="I21" i="42" s="1"/>
  <c r="G26" i="42"/>
  <c r="G27" i="42" s="1"/>
  <c r="G29" i="42"/>
  <c r="I29" i="42" s="1"/>
  <c r="G30" i="42"/>
  <c r="G4" i="4"/>
  <c r="K4" i="4" s="1"/>
  <c r="J4" i="4" s="1"/>
  <c r="I4" i="4"/>
  <c r="G11" i="4"/>
  <c r="I11" i="4" s="1"/>
  <c r="G3" i="5"/>
  <c r="G3" i="6"/>
  <c r="I3" i="6" s="1"/>
  <c r="I3" i="5"/>
  <c r="I4" i="42"/>
  <c r="K4" i="42" s="1"/>
  <c r="J4" i="42" s="1"/>
  <c r="G7" i="31"/>
  <c r="G15" i="4"/>
  <c r="K3" i="49"/>
  <c r="J3" i="49" s="1"/>
  <c r="I30" i="42" l="1"/>
  <c r="I26" i="42"/>
  <c r="I27" i="42" s="1"/>
  <c r="G24" i="42"/>
  <c r="K21" i="42"/>
  <c r="J21" i="42" s="1"/>
  <c r="I16" i="42"/>
  <c r="K16" i="42"/>
  <c r="J16" i="42" s="1"/>
  <c r="I3" i="31"/>
  <c r="I7" i="31" s="1"/>
  <c r="K10" i="6"/>
  <c r="J10" i="6" s="1"/>
  <c r="K15" i="6"/>
  <c r="J15" i="6" s="1"/>
  <c r="K14" i="6"/>
  <c r="J14" i="6" s="1"/>
  <c r="K7" i="6"/>
  <c r="J7" i="6" s="1"/>
  <c r="I6" i="6"/>
  <c r="K6" i="6" s="1"/>
  <c r="J6" i="6" s="1"/>
  <c r="K11" i="6"/>
  <c r="J11" i="6" s="1"/>
  <c r="K3" i="6"/>
  <c r="J3" i="6" s="1"/>
  <c r="K3" i="5"/>
  <c r="J3" i="5" s="1"/>
  <c r="G23" i="5"/>
  <c r="I15" i="4"/>
  <c r="K11" i="4"/>
  <c r="J11" i="4" s="1"/>
  <c r="K6" i="17"/>
  <c r="I6" i="17"/>
  <c r="K24" i="42"/>
  <c r="I24" i="42"/>
  <c r="I19" i="42"/>
  <c r="K19" i="42"/>
  <c r="I14" i="42"/>
  <c r="G14" i="42"/>
  <c r="G9" i="42"/>
  <c r="I9" i="42"/>
  <c r="I9" i="4"/>
  <c r="G9" i="4"/>
  <c r="G19" i="6"/>
  <c r="K30" i="42" l="1"/>
  <c r="J29" i="42"/>
  <c r="K26" i="42"/>
  <c r="K3" i="31"/>
  <c r="I19" i="6"/>
  <c r="I23" i="5"/>
  <c r="K23" i="5"/>
  <c r="I16" i="4"/>
  <c r="K15" i="4"/>
  <c r="I31" i="42"/>
  <c r="G31" i="42"/>
  <c r="K14" i="42"/>
  <c r="K9" i="42"/>
  <c r="K7" i="49"/>
  <c r="I7" i="49"/>
  <c r="G16" i="4"/>
  <c r="K19" i="6"/>
  <c r="K27" i="42" l="1"/>
  <c r="J26" i="42"/>
  <c r="J3" i="31"/>
  <c r="K7" i="31"/>
  <c r="K16" i="4"/>
  <c r="K31" i="42"/>
</calcChain>
</file>

<file path=xl/sharedStrings.xml><?xml version="1.0" encoding="utf-8"?>
<sst xmlns="http://schemas.openxmlformats.org/spreadsheetml/2006/main" count="506" uniqueCount="233">
  <si>
    <t>VAT</t>
  </si>
  <si>
    <t>Lp.</t>
  </si>
  <si>
    <t>Nr katalogowy, producent</t>
  </si>
  <si>
    <t>rodzaj strzykawek</t>
  </si>
  <si>
    <t>jedn. miary</t>
  </si>
  <si>
    <t>ilość</t>
  </si>
  <si>
    <t>cena jedn. netto</t>
  </si>
  <si>
    <t>wartość netto</t>
  </si>
  <si>
    <t>wartość VAT</t>
  </si>
  <si>
    <t>cena jedn. brutto</t>
  </si>
  <si>
    <t>wartość brutto</t>
  </si>
  <si>
    <t>1.</t>
  </si>
  <si>
    <t>2.</t>
  </si>
  <si>
    <t>3.</t>
  </si>
  <si>
    <t>4.</t>
  </si>
  <si>
    <t>5.</t>
  </si>
  <si>
    <t>6.</t>
  </si>
  <si>
    <t xml:space="preserve">50-60 ml luer lock do pomp infuzyjnych </t>
  </si>
  <si>
    <t>szt.</t>
  </si>
  <si>
    <t>7.</t>
  </si>
  <si>
    <t>8.</t>
  </si>
  <si>
    <t>9.</t>
  </si>
  <si>
    <t>Razem</t>
  </si>
  <si>
    <t>-</t>
  </si>
  <si>
    <t>sterylne</t>
  </si>
  <si>
    <t xml:space="preserve">VAT </t>
  </si>
  <si>
    <t xml:space="preserve"> I  Strzykawki B. BRAUN  jednorazowego użytku do pomp infuzyjnych</t>
  </si>
  <si>
    <t xml:space="preserve">5 ml luer lock do pomp infuzyjnych </t>
  </si>
  <si>
    <t>opak. 100 szt</t>
  </si>
  <si>
    <t xml:space="preserve">10 ml luer lock do pomp infuzyjnych </t>
  </si>
  <si>
    <t xml:space="preserve">20 ml luer lock do pomp infuzyjnych </t>
  </si>
  <si>
    <t>50-60-ml luer lock do pomp infuzyjnych do leków światłoczułych 
(bursztynowe)</t>
  </si>
  <si>
    <t>Razem:</t>
  </si>
  <si>
    <t>II Dreny do pomp objętościowych z czujnikiem kropli B.BRAUN typ INFUSOMAT Space , jednorazowego użytku</t>
  </si>
  <si>
    <t>standardowy dren do przetaczania płynów infuzyjnych Space-Line „Standard”</t>
  </si>
  <si>
    <t>dren do przetaczania leków światłoczułych w kolorze pomarańczowym lub czarnym z portem iniekcyjnym do wkłuwania igły Space-Line Opaque</t>
  </si>
  <si>
    <t>dren do podaży jelitowej</t>
  </si>
  <si>
    <t>Dren do transfuzji krwi z filtrem 200 pm Space-Line Transfusion</t>
  </si>
  <si>
    <t>Razem za wszystko</t>
  </si>
  <si>
    <t>x</t>
  </si>
  <si>
    <t>Wymogi dla II - drenów do pomp objętościowyc dedykowanych do pomp B.BRAUN INFUSOMAT SPACE poz. 1,2,4</t>
  </si>
  <si>
    <t xml:space="preserve">* </t>
  </si>
  <si>
    <t>sterylny, pakowany pojedynczo</t>
  </si>
  <si>
    <t>*</t>
  </si>
  <si>
    <t>standardowa długość drenu 250 cm</t>
  </si>
  <si>
    <t>ostry kolec komory kroplowek</t>
  </si>
  <si>
    <t>odpowietrznik z filtrem p/bakteryjnym i zatyczką Eurocap</t>
  </si>
  <si>
    <t>górna część komory kroplowej idealnie dopasowana do czujnika kropli stanowiącego wyposażenie pompy</t>
  </si>
  <si>
    <t>zacisk rolkowy ze specjalnym miejscem na kolec komory kroplowej</t>
  </si>
  <si>
    <t>krótki silikonowy segmant konatktujący się z czujnikami mechanizmu pompy objetościowej.</t>
  </si>
  <si>
    <t>Dreny do podazy jelitowej  BBraun poz. 3</t>
  </si>
  <si>
    <t>Dren Infusomat® Space Line z multikonektorem uniwersalnym i bezigłowym portem do wstrzyknięć</t>
  </si>
  <si>
    <t>Zestaw umożliwiający połączenie z wieloma rodzajami pojemników.</t>
  </si>
  <si>
    <t>Zestaw pozwalający na podanie diet w różnych rodzajach opakowań (np. butelek szklanych z kapslem, butelek z szeroką szyjką lub worków) przy użyciu pomp Infusomat® Space.</t>
  </si>
  <si>
    <t>Właściwości:</t>
  </si>
  <si>
    <t>uniwersalny ENPlus adapter</t>
  </si>
  <si>
    <t>ENPlus spike</t>
  </si>
  <si>
    <t>zacisk rolkowy i komora kroplowa</t>
  </si>
  <si>
    <t>odwrócony bezpieczny Y-Port dla strzykawek Omnifix Enteral</t>
  </si>
  <si>
    <t>trzystopniowy łącznik kompatybilny z systemem worków</t>
  </si>
  <si>
    <t>wolny od PCV</t>
  </si>
  <si>
    <t>Kompatybilny z systemem infuzyjnym Infusomat Space</t>
  </si>
  <si>
    <t>nr katalogowy, producent</t>
  </si>
  <si>
    <t>podstawowe rozmiary</t>
  </si>
  <si>
    <t>wartość Vat</t>
  </si>
  <si>
    <t>0,3 x 13</t>
  </si>
  <si>
    <t>op./100 szt/</t>
  </si>
  <si>
    <t>0,40 x 19MM(20MM)</t>
  </si>
  <si>
    <t>op/100szt.</t>
  </si>
  <si>
    <t>0,45 x 16</t>
  </si>
  <si>
    <t>0,5 x 25</t>
  </si>
  <si>
    <t>0,6 x 30</t>
  </si>
  <si>
    <t>0,7 x 30</t>
  </si>
  <si>
    <t>0,8 x 40</t>
  </si>
  <si>
    <t>0,9 x 40</t>
  </si>
  <si>
    <t>0,9 x25</t>
  </si>
  <si>
    <t>10.</t>
  </si>
  <si>
    <t>1,1 x 40</t>
  </si>
  <si>
    <t>11.</t>
  </si>
  <si>
    <t>1,2 x 40</t>
  </si>
  <si>
    <t>12.</t>
  </si>
  <si>
    <t>Igły iniekcyjne bezpieczna 0,6 x 30</t>
  </si>
  <si>
    <t>13.</t>
  </si>
  <si>
    <t>Igły iniekcyjne bezpieczna 0,7 x 30</t>
  </si>
  <si>
    <t>14.</t>
  </si>
  <si>
    <t>Igły iniekcyjne bezpieczna 0,8 x 40</t>
  </si>
  <si>
    <t>15.</t>
  </si>
  <si>
    <t>Igły iniekcyjne bezpieczna 0,9 x 40</t>
  </si>
  <si>
    <t>16.</t>
  </si>
  <si>
    <t xml:space="preserve">igła do punkcji lędźwiowej 0,5 x 90 </t>
  </si>
  <si>
    <t>17.</t>
  </si>
  <si>
    <t>igła do punkcji lędźwiowej 0,7 x 90</t>
  </si>
  <si>
    <t>18.</t>
  </si>
  <si>
    <t>igła do punkcji lędźwiowej 0,7 x 38</t>
  </si>
  <si>
    <t>19.</t>
  </si>
  <si>
    <t>igła do punkcji lędźwiowej 0,9 x90</t>
  </si>
  <si>
    <t>20.</t>
  </si>
  <si>
    <t>igła do punkcji lędźwiowej 0,9 x38</t>
  </si>
  <si>
    <t>Wymogi: igły</t>
  </si>
  <si>
    <t>cieńkościenne- o ściankach standardowych</t>
  </si>
  <si>
    <t>dwupłaszczyznowe ostrze umożliwiające bezbolesne wkłucie</t>
  </si>
  <si>
    <t>stal powlekana silikonem – dająca separację tkankową z metalem</t>
  </si>
  <si>
    <t>oznakowanie międzynarodowym kodem barw uchwytów igieł oraz opakowania jednostkowego</t>
  </si>
  <si>
    <t>opakowanie jednostkowe posiada datę ważności</t>
  </si>
  <si>
    <t>igły od jednego producenta</t>
  </si>
  <si>
    <t xml:space="preserve">Poz. 13-16 </t>
  </si>
  <si>
    <t>igły bezpiczne ze zintegrowaną osłonę zabezpieczającą igłę przed ryzykiem zakłucia przestrzeń martwa nasadki poniżej 0,08ml</t>
  </si>
  <si>
    <t>Wartość brutto</t>
  </si>
  <si>
    <t>26 GA - 0,6./19 mm, przepływ  13ml/min</t>
  </si>
  <si>
    <t>24 GA - 0,7/19 mm, przepływ  13ml/min</t>
  </si>
  <si>
    <t>22 GA - 0,9/25 mm,  przepływ 42ml/min</t>
  </si>
  <si>
    <t>20 GA -1,1/32 mm, przepływ  67ml/min</t>
  </si>
  <si>
    <t>18 GA - 1,3/32mm, przepływ 103ml/min</t>
  </si>
  <si>
    <t>17 GA - 1,5/45mm, przepływ 133ml/min</t>
  </si>
  <si>
    <t>16 GA - 1,8/45mm, przepływ 133ml/min</t>
  </si>
  <si>
    <t>22 GA - 0,9 / 25</t>
  </si>
  <si>
    <t>20 GA - 1,1 / 32</t>
  </si>
  <si>
    <t>18 GA - 1,3 / 32</t>
  </si>
  <si>
    <t>kranik trójdrożny</t>
  </si>
  <si>
    <t>kranik trójdrożny z przedłużaczem o dł. 10 cm.</t>
  </si>
  <si>
    <t>koreczki do Venflonu</t>
  </si>
  <si>
    <t>Koreczki do Venflonu combi</t>
  </si>
  <si>
    <t>Mini-Spike plus</t>
  </si>
  <si>
    <t>UWAGA!  Venflony, kraniki trójdrożne i koreczki powinny pochodzić od jednego producenta</t>
  </si>
  <si>
    <t>Wymogi:</t>
  </si>
  <si>
    <t>Poz.1 i 2</t>
  </si>
  <si>
    <t>sterylne, jednorazowego użytku, o doskonałej szczelności połączeń</t>
  </si>
  <si>
    <t>wykonana z PTFE</t>
  </si>
  <si>
    <t>wyposażona w zdejmowany uchwyt ułatwiający wprowadzenie kaniuli</t>
  </si>
  <si>
    <t>bez portu górnego</t>
  </si>
  <si>
    <t>opakowanie jednostkowe winno zawierać następujące parametry: data ważności, wielkość przepływu, numeracja w skali Gauge, długość, średnicę zewnętrzną</t>
  </si>
  <si>
    <t xml:space="preserve">Poz. 3- 7 Kaniule dożylne:                </t>
  </si>
  <si>
    <t>wykonane  z biokompatybilnego poliuretanu</t>
  </si>
  <si>
    <t>wyprofilowane zakończenie igły w kształcie V</t>
  </si>
  <si>
    <t>ścięte, profilowane zakończenie kaniuli , umożliwiające łatwe  wprowadzenie kaniuli do światła naczynia krwionośnego</t>
  </si>
  <si>
    <t>tworzywo odporne na zaginanie, nie traumatyzuje naczyń krwionośnych</t>
  </si>
  <si>
    <t xml:space="preserve">posiada port iniekcyjny wyposażony w   samodomykający  się korek </t>
  </si>
  <si>
    <t xml:space="preserve">z zastawką antyzwrotną zapobiegającą zwrotnemu wypływowi krwi w momencie  wkłucia                                                                      </t>
  </si>
  <si>
    <t xml:space="preserve">duże skrzydełka zapewniające dobrą stabilizację kaniuli                                                                       </t>
  </si>
  <si>
    <t>posiada paski kontrastujące Rtg</t>
  </si>
  <si>
    <t>Poz. 8,9,10  Kaniule dożylne  bezpieczne</t>
  </si>
  <si>
    <t>jak wyżej w pozycji od 3 do 6</t>
  </si>
  <si>
    <t xml:space="preserve">dodatkowo wyposażone: zabezpieczenie igły w postaci plastikowej osłonki o gładkich krawędzich ( plastikowa osłonka w systemie kapilarnym) plastikowy zatrzask </t>
  </si>
  <si>
    <t>Poz. 11- Kranik trójdrożny</t>
  </si>
  <si>
    <t>sterylny , jednorazowy</t>
  </si>
  <si>
    <t>doskonała szczelność, wytrzymałość ciśnieniowa</t>
  </si>
  <si>
    <t>posiada wyczuwalny i optyczny indykator otwarty / zamknięty</t>
  </si>
  <si>
    <t>wszystkie ujścia zabezpieczone koreczkami</t>
  </si>
  <si>
    <t>opakowanie umożliwijące jałowe wyjęcie kranika</t>
  </si>
  <si>
    <t xml:space="preserve"> Poz. 12 - Kranik z przedłużaczem o dł.10 cm </t>
  </si>
  <si>
    <t>sterylny, jednorazowy, o doskonałej szczelności połączeń.</t>
  </si>
  <si>
    <t>Poz. 13.  Koreczki do venflonu</t>
  </si>
  <si>
    <t>koreczek biały luer – lock</t>
  </si>
  <si>
    <t>sterylny</t>
  </si>
  <si>
    <t>o minimalnych rozmiarach</t>
  </si>
  <si>
    <t>Pozycja nr 15 - Mini – spike  plus– przyrząd do długotrwałego aspirowania płynów i leków z opakowań zbiorczych</t>
  </si>
  <si>
    <t>filtr p/bakteryjny z odpowietrznikiem umożliwiający aseptyczne pobieranie,</t>
  </si>
  <si>
    <t>możliwość wielokrotnego pobierania,</t>
  </si>
  <si>
    <t>wąski ostry kolec ułatwiający wkłucie w korek butelki (osłonięty nasadką z tworzywa zabezpieczającą kolec przed skażeniem podczas otwierania opakowania)</t>
  </si>
  <si>
    <t>port posiadający końcówkę Luer-Lock</t>
  </si>
  <si>
    <t>samozamykający się korek portu  w kolorze zielonym lub  niebieskim</t>
  </si>
  <si>
    <t>rodzaj sprzętu</t>
  </si>
  <si>
    <t>wartość   netto</t>
  </si>
  <si>
    <t>wartość   brutto</t>
  </si>
  <si>
    <t>numer lub typ</t>
  </si>
  <si>
    <t>cena jedn netto</t>
  </si>
  <si>
    <t>lp.</t>
  </si>
  <si>
    <t>Nr katalogu</t>
  </si>
  <si>
    <t xml:space="preserve">Nazwa sprzętu </t>
  </si>
  <si>
    <t>jed. miary</t>
  </si>
  <si>
    <t>vat</t>
  </si>
  <si>
    <t>Wartość vat</t>
  </si>
  <si>
    <t>cena jedn.brutto</t>
  </si>
  <si>
    <t>Centralne cewniki żylne:
• Skład zestawu: cewnik dwukanałowy 4Fr (18G) z nasadkami luer-lock, o długości 5, 8 lub 12cm, igła wprowadzająca 21G, prowadnik o śr. 0,46mm z elastyczną końcówką T-J w plastikowej osłonce, strzykawka 6ml, czerwony pojemnik na zużyte igły, beziglowe nasadki iniekcyjne. Calosc sterylna, na plastikowej tacy, etykiety samoprzylepne z mozliwoscia wklejenia do protokolu .</t>
  </si>
  <si>
    <t>Centralne cewniki żylne:
• Skład zestawu: cewnik dwukanałowy 5Fr (16G) z nasadkami luer-lock, o długości 8 lub 12cm, igła wprowadzająca 21G, prowadnik o śr. 0,46mm z elastyczną końcówką T-J w plastikowej osłonce, strzykawka 6ml, czerwony pojemnik na zużyte igły, beziglowe nasadki iniekcyjne. Calosc sterylna, na plastikowej tacy, etykiety samoprzylepne z mozliwoscia wklejenia do protokolu .</t>
  </si>
  <si>
    <t>Centralne cewniki żylne:
• Skład zestawu: cewnik trzykanałowy 5Fr (16G) z nasadkami luer-lock, o długości 8 lub 12cm, igła wprowadzająca 19G, prowadnik o śr. 0,63mm z elastyczną końcówką T-J w plastikowej osłonce, strzykawka 6ml, czerwony pojemnik na zużyte igły, beziglowe nasadki iniekcyjne. Calosc sterylna, na plastikowej tacy, etykiety samoprzylepne z mozliwoscia wklejenia do protokolu .</t>
  </si>
  <si>
    <t>kpl.</t>
  </si>
  <si>
    <t xml:space="preserve">Grupa I - Zgłębnik do długotrwałego karmienia  - okres utrzymania 6 tygodni  </t>
  </si>
  <si>
    <t>Zgłębnik do długotrwałego karmienia nr 6 /60cm</t>
  </si>
  <si>
    <t>Zgłębnik do długotrwałego karmienia  nr 8 /110</t>
  </si>
  <si>
    <t>Zgłębnik do długotrwałego karmienia nr 10/ 110</t>
  </si>
  <si>
    <t>Zgłębnik do długotrwałego karmienia nr 12/110</t>
  </si>
  <si>
    <t>Zgłębnik  nosowo jelitowy do długotrwałego karmienia nr 10/145</t>
  </si>
  <si>
    <t>Grupa II - Zgłębnik gastrostomijny z portem do żywienia typu ENFit, silikonowym balonowym zgłębnikiem. Wykonany z przezroczystego silikonu, z centymetrową podziałką na zgłębniku ułatwiającą kontrolę zakładania, częścią zgłębnika znajdującą się na odcinku balonu posiadającą cieniodajne właściwości widoczne w promieniach RTG, centralnym otworem na końcu dalszym zgłębnika, koniec bliższy posiadający dwa porty: do podawania diety (typu ENFit) i do napełnienia balonu mocującego.</t>
  </si>
  <si>
    <t>Zgłębnik gastrostomijny nr 14</t>
  </si>
  <si>
    <t>Zgłębnik gastrostomijny nr 18</t>
  </si>
  <si>
    <t>Zgłębnik gastrostomijny nr 20</t>
  </si>
  <si>
    <t xml:space="preserve">Grupa III - Zgłębnik gastrostomijny pull" pod kontrolą endoskopii,Zgłębnik wykonany z miękkiego, przezroczystego poliuretanu. Posiada nadrukowany rozmiar, cieniodajną linię kontrastującą w promieniach RTG, hydromerową powłokę . Zestaw zawiera zewnętrzną płytkę mocującą wykonaną z silikonu. Zestaw zawiera: przezroczysty, poliuretanowy zgłębnik o długości 40 cm z wewnętrznym dyskiem mocującym składającym się z silikonu (3 płatki koniczynki cieniodajne w promieniach RTG) i sztywnego stabilizującego pierścienia, zacisk do regulacji przepływu, zacisk zabezpieczający utrzymanie odpowiedniej pozycji zgłębnika, jednorazowy skalpel, igłę punkcyjną z trokarem i łącznikiem ułatwiającym wprowadzenie nici oraz nić trakcyjną do przeciągania zgłębnika. Zgłębnik jednorazowego użytku, nie zawiera DEHP, nie zawiera lateksu, pakowany pojedynczo. </t>
  </si>
  <si>
    <t>rozmiar - CH10/40cm</t>
  </si>
  <si>
    <t>rozmiar - CH14/40cm</t>
  </si>
  <si>
    <t>rozmiar - CH18/40cm</t>
  </si>
  <si>
    <t>Grupa IV - zgłębnik gastrostomijny (G-Tube) z wewnętrznym balonem mocującym. Zgłębnik wykonany z silikonu w części wewnętrznej (balonowej) posiada potrójną linię cieniodajną widoczną w promieniach RTG; w części zewnętrznej zawiera centymetrową podziałkę. Dalszy koniec zgłębnika zakończony jednym centralnym otworem przelotowym, bliższy koniec zgłębnika umożliwaia podłączenie zestawu żywieniowego lub strzykawki żywieniowej, dodatkowo posiada szczelne zamknięcie (kapturek z silikonu). Zestaw zawiera zacisk do regulacji przepływu, płytkę mocującą wykonaną z silikonu. Zgłębnik jednorazowego użytku, wolny od DEHP, pakowany pojedynczo.</t>
  </si>
  <si>
    <t>rozmiar 14/23cm wypełnienie balonu5ml (sterylnej wody)</t>
  </si>
  <si>
    <t>rozmiar 18/23cm wypełnienie balonu5ml (sterylnej wody)</t>
  </si>
  <si>
    <t>rozmiar 20/23cm wypełnienie balonu5ml (sterylnej wody)</t>
  </si>
  <si>
    <t>Grupa V -  Zgłębnik (typu Bengmark) przezskórna endoskopowa jejunostomia z łącznikiem Enfit do stosowania z typu Flokare EG CH 18. PEG/J to zgłębnik wykonany z poliuretanu o średnicy zewnętrznej CH9 i długości 105zm. Koniec dalszy zgłębnika zakończony dwoma bocznymi otworami i wystającą poza zgłębnik kulką.</t>
  </si>
  <si>
    <t>rozmiar 18/23cm wyopełnieni balonu 15ml, (sterylnej wody)</t>
  </si>
  <si>
    <t>Grupa VI - Konektor do połączenia strzykawki EnFit ze zgłębnikiem, gastrostomią EnLock.</t>
  </si>
  <si>
    <t>Konektor do strzykawki enlock</t>
  </si>
  <si>
    <t>Razem całość:</t>
  </si>
  <si>
    <t>strzykawka 1ml</t>
  </si>
  <si>
    <t>strzykawka 3 ml</t>
  </si>
  <si>
    <t>strzykawka 5ml</t>
  </si>
  <si>
    <t xml:space="preserve">Kaniula dożylna dla noworodków o średnicy 0,7mm i dlugości 19mm, przeplyw min. 20 ml/ min, bez dodatkowego portu iniekcyjnego, 6 pasków radiocieniujących. Wykonana z poliuretanu, posiadająca otwór przy ostrzu igły umozliwiający natychmiastowe potwierdzenie wejścia do naczynia podczas kaniulacji, z zabezpieczniem igly w postaci plastikowej oslonki zapobiegającej zakłuciu. Kaniula posiadająca skrzydełka, umożliwiające mocowanie kaniuli.  </t>
  </si>
  <si>
    <t>strzykawka 10ml</t>
  </si>
  <si>
    <t xml:space="preserve">Strzykawka do podazy leków doustnie, nie sterylna, jednorazowa, przezroczysta , trzyczęściowa. Wyskalowana w ml . Tlok, cylinder i koreczek wykonane z polipropylenu. Płynnie przesuwany tłok nie zawierający lateksu. Korek zabezpieczający przed wylaniem leku po przygotowaniu,  (dostarczany w oddzielnym opakowaniu) . Końcówka nie pasujaca do końcówki Luer, Luer-Lock, kaniul i igieł. Oznaczenie na cylindrze "for oral use only". </t>
  </si>
  <si>
    <t xml:space="preserve">Vat </t>
  </si>
  <si>
    <t>fitr infuzyjny 15 μm (dla drenów do transfuzji krwi filtr 200 μm)</t>
  </si>
  <si>
    <t>24G -0,7/ 19mm, przepływ mini. 20ml/min</t>
  </si>
  <si>
    <t>Pakiet nr 1 - Strzykawki  i dreny   B. BRAUN  jednorazowego użytku  do pomp infuzyjnych CPV 33141310-6</t>
  </si>
  <si>
    <t>Pakiet nr 2 - Igły iniekcyjne CPV 33141320</t>
  </si>
  <si>
    <t>Pakiet nr 3 - Kaniule dożylne - typ: Venflon  - CPV 33141220</t>
  </si>
  <si>
    <t>nr katalogowy, 
producent</t>
  </si>
  <si>
    <t>Zestaw sterylny zawierający kolejno cienkościenną igłę biopsyjną 88mm o średnicy 1,2, średnicy 1,4, średnicy 1,6 ze specjalnym szlifem i elementem zatrzymującym próbkę w igle, zakończenie igły luer lock; strzykawkę aspiracyjną 10 ml z samoczynną blokadą tłoka po uzyskaniu próbki i podwójnym uszczelnieniem tłoka dla uzyskania wysokiego ciśnienia i końcówką lock; skalpelem nr 11; igłą iniekcyjną 0,9 x 40mm</t>
  </si>
  <si>
    <t>rozmiar igła 1,6</t>
  </si>
  <si>
    <t>rozmiar G17 igła 1,4</t>
  </si>
  <si>
    <t>rozmiar G18 igła 1,2</t>
  </si>
  <si>
    <t>RAZEM</t>
  </si>
  <si>
    <t>Pakiet nr 4 - Zestaw do przeskórnej biopsji wątroby CPV - 33141620</t>
  </si>
  <si>
    <t>Pakiet nr 6 - Układy oddechowe jedn. uzytku do respiratorów wszystkich typów CPV 33157400</t>
  </si>
  <si>
    <t>Pakiet nr 5 - Zestawy do wkłuć centralnych I CPV 33141200</t>
  </si>
  <si>
    <t>Pakiet nr 8 - Zgłębniki do długotrwałego karmienia, sterylne CPV 33140000</t>
  </si>
  <si>
    <t>Pakiet 9 - strzykawki do podaży leków doustnych CPV 33141310</t>
  </si>
  <si>
    <t>Filtr oddechowy z wymiennikiem ciepła i wilgoci- zkrzywiony.Objętość oddechowa 50-250ml,</t>
  </si>
  <si>
    <t>szt</t>
  </si>
  <si>
    <t>zintegrowany wymiennik ciepła i wilgoci zapewnia ochronę małych pacjentów przed zakażeniami bakteryjnymi i wirusowymi • posiada filtr hydrofobowy, który działa mechanicznie i elektrostatycznie, kreując w ten sposób optymalną równowagę między oporem, martwą przestrzenią i skutecznością filtrowania • bardzo dobrze ogrzewa i nawilża wdychane powietrze • obrotowa część górna umożliwia łatwe umiejscowienie filtra • port Luer lock umożliwia pomiar CO2 • posiada otoczkę w kolorze błękitnym, wyróżniając produkt jako pediatryczny • może być używany dla dzieci o masie ciała pomiędzy 3-20 kg lub o zakresie objętości oddechowej 50-250 ml , jednorazowego użytku .</t>
  </si>
  <si>
    <r>
      <t xml:space="preserve">Pakiet nr 7 - Filtr oddechowy 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CPV ,33100000-1</t>
    </r>
  </si>
  <si>
    <t>Pozycja nr 16 Neoflon Pro Safety</t>
  </si>
  <si>
    <t>Zał. nr 2</t>
  </si>
  <si>
    <r>
      <t>Układ oddechowy jednorazowego użytku dla dorosłych - pow 20 kg masy ciała,</t>
    </r>
    <r>
      <rPr>
        <sz val="10"/>
        <rFont val="Arial"/>
        <family val="2"/>
        <charset val="238"/>
      </rPr>
      <t xml:space="preserve"> posiadający spiralną grzałkę w drenie na linii wdechoweji wydechowej. Bez pułapki wodnej,  z dwoma kolorami rur odróżniającymi wdech i wydech; w kpl. dren proksymalny- dwa rozmiary; Wejścia w grzałkach muszą zawierać trójkątne wcięcie, takie aby było możliwe podłączenie rozgałęzionego czujnika temp. stosowanego również do modelu nawilżacza MR850 firmy Fisher&amp;Paykel.
Komplet musi zawierać komorę z automatycznym pobieraniem wody, posiadającą dwa pływaki zabezpieczające przed przedostaniem się wody do układu oddechowego. Układ wraz z komorą musi tworzyć kpl. tj. znajdować się w jednym opakowaniu.
Mikrobiologicznie czyste</t>
    </r>
  </si>
  <si>
    <r>
      <t xml:space="preserve">Układ oddechowy jednorazowego użytku -   do 20 kg. masy ciała, </t>
    </r>
    <r>
      <rPr>
        <sz val="10"/>
        <rFont val="Arial"/>
        <family val="2"/>
        <charset val="238"/>
      </rPr>
      <t>posiadajacy spiralną grzałkę w drenie na linii wdechowej i wydechowej, bez pułapki wodnej.Dwa kolory rur odróżniającymi wdech i wydech; w kpl. dren proksymalny; część Y obrotowa oraz posiadająca wejście do podawania surfaktantu;porty do podaży NO, posiadający kpl. adapterów umożliwiających stosowanie układu do różnych typów respiratorów. Przepływ gazów powyżej 4L/min.Wejścia w grzałkach muszą zawierać trójkątne wcięcie, takie aby było możliwe podłączenie rozgałęzionego czujnika temp. stosowanego również do modelu nawilżacza MR850 firmy Fisher&amp;Paykel. Komplet musi zawierać komorę z automatycznym pobieraniem wody, posiadającą dwa pływaki zabezpieczające przed przedostaniem się wody do układu oddechowego. Układ wraz z komorą musi tworzyć kpl. tj. znajdować się w jednym opakowaniu.Mikrobiologicznie czysty.</t>
    </r>
  </si>
  <si>
    <r>
      <rPr>
        <b/>
        <sz val="10"/>
        <rFont val="Arial"/>
        <family val="2"/>
        <charset val="238"/>
      </rPr>
      <t>Układ oddechowy jednorazowego użytku dla dorosłych - pow 20 kg masy ciała</t>
    </r>
    <r>
      <rPr>
        <sz val="10"/>
        <rFont val="Arial"/>
        <family val="2"/>
        <charset val="238"/>
      </rPr>
      <t>, posiadający spiralną grzałkę w drenie na linii wdechowej i pułapkę wodna na linii wydechowej: z dwoma kolorami rur odróżniającymi wdech i wydech; w kpl. dren proksymalny- dwa rozmiary; Wejście w grzałce musi zawierać trójkątne wcięcie, takie aby umożliwiło podłączenie czujnika temp. stosowanego również do modelu nawilżacza MR850 firmy Fisher&amp;Paykel. Komplet musi zawierać komorę z automatycznym pobieraniem wody, posiadającą dwa pływaki zabezpieczające przed przedostaniem się wody do układu oddechowego. Układ wraz z komorą musi tworzyć kpl. tj. znajdować się w jednym opakowaniu.
Mikrobiologicznie czyste.</t>
    </r>
  </si>
  <si>
    <r>
      <rPr>
        <b/>
        <sz val="10"/>
        <rFont val="Arial"/>
        <family val="2"/>
        <charset val="238"/>
      </rPr>
      <t>Układ oddechowy jednorazowego użytku - do 20 kg. masy ciała</t>
    </r>
    <r>
      <rPr>
        <sz val="10"/>
        <rFont val="Arial"/>
        <family val="2"/>
        <charset val="238"/>
      </rPr>
      <t>,  posiadajacy spiralną grzałkę w drenie na linii wdechowej i pułapkę wodną na linii wydechowej: z dwoma kolorami rur odróżniającymi wdech i wydech; w kpl. dren proksymalny; część Y obrotowa oraz posiadająca wejście do podawania surfaktantu;porty do podaży NO, posiadający kpl. adapterów umożliwiających stosowanie układu do różnych typów respiratorów. Przepływ gazów powyżej 4L/min. Wejście w grzałce musi zawierać trójkątne wcięcie, takie aby umożliwiło podłączenie czujnika temp. stosowanego również do modelu nawilżacza MR850 firmy Fisher&amp;Paykel, Komplet musi zawierać komorę z automatycznym pobieraniem wody, posiadającą dwa pływaki zabezpieczające przed przedostaniem się wody do układu oddechowego. Układ wraz z komorą musi tworzyć kpl. tj. znajdować się w jednym opakowaniu.
Mikrobiologicznie czysty.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</si>
</sst>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\-??\ _z_ł_-;_-@_-"/>
    <numFmt numFmtId="165" formatCode="0.000"/>
    <numFmt numFmtId="166" formatCode="\ * #,##0.00&quot; zł &quot;;\-* #,##0.00&quot; zł &quot;;\ * \-#&quot; zł &quot;;@\ "/>
    <numFmt numFmtId="167" formatCode="\ * #,##0.00&quot;      &quot;;\-* #,##0.00&quot;      &quot;;\ * \-#&quot;      &quot;;@\ "/>
  </numFmts>
  <fonts count="28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b/>
      <sz val="10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164" fontId="4" fillId="0" borderId="0" applyFill="0" applyBorder="0" applyAlignment="0" applyProtection="0"/>
    <xf numFmtId="167" fontId="7" fillId="0" borderId="0" applyFill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3" fillId="0" borderId="0"/>
    <xf numFmtId="0" fontId="25" fillId="0" borderId="0"/>
    <xf numFmtId="0" fontId="19" fillId="20" borderId="1" applyNumberFormat="0" applyAlignment="0" applyProtection="0"/>
    <xf numFmtId="9" fontId="7" fillId="0" borderId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Alignment="0" applyProtection="0"/>
    <xf numFmtId="166" fontId="7" fillId="0" borderId="0" applyFill="0" applyBorder="0" applyAlignment="0" applyProtection="0"/>
    <xf numFmtId="0" fontId="24" fillId="3" borderId="0" applyNumberFormat="0" applyBorder="0" applyAlignment="0" applyProtection="0"/>
    <xf numFmtId="0" fontId="2" fillId="0" borderId="0"/>
    <xf numFmtId="0" fontId="1" fillId="0" borderId="0"/>
  </cellStyleXfs>
  <cellXfs count="162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" fontId="5" fillId="0" borderId="10" xfId="0" applyNumberFormat="1" applyFont="1" applyBorder="1" applyAlignment="1">
      <alignment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/>
    <xf numFmtId="4" fontId="4" fillId="0" borderId="10" xfId="28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0" xfId="0" applyFont="1" applyFill="1" applyBorder="1" applyAlignment="1">
      <alignment wrapText="1"/>
    </xf>
    <xf numFmtId="0" fontId="5" fillId="0" borderId="0" xfId="0" applyFont="1"/>
    <xf numFmtId="0" fontId="4" fillId="0" borderId="0" xfId="0" applyFont="1" applyFill="1" applyBorder="1" applyAlignment="1">
      <alignment horizontal="right" vertical="center" wrapText="1"/>
    </xf>
    <xf numFmtId="4" fontId="4" fillId="0" borderId="0" xfId="0" applyNumberFormat="1" applyFont="1" applyAlignment="1"/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3" fontId="4" fillId="0" borderId="10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9" fontId="4" fillId="0" borderId="10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9" fontId="4" fillId="0" borderId="17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9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37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15" xfId="0" applyNumberFormat="1" applyFont="1" applyFill="1" applyBorder="1" applyAlignment="1">
      <alignment horizontal="center" vertical="center" wrapText="1"/>
    </xf>
    <xf numFmtId="9" fontId="5" fillId="0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13" xfId="37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0" fillId="0" borderId="21" xfId="0" applyBorder="1" applyAlignment="1">
      <alignment vertical="center"/>
    </xf>
  </cellXfs>
  <cellStyles count="50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 2" xfId="25" xr:uid="{00000000-0005-0000-0000-000018000000}"/>
    <cellStyle name="Dane wyjściowe 2" xfId="26" xr:uid="{00000000-0005-0000-0000-000019000000}"/>
    <cellStyle name="Dobre" xfId="27" xr:uid="{00000000-0005-0000-0000-00001A000000}"/>
    <cellStyle name="Dziesiętny" xfId="28" builtinId="3"/>
    <cellStyle name="Dziesiętny 2" xfId="29" xr:uid="{00000000-0005-0000-0000-00001C000000}"/>
    <cellStyle name="Komórka połączona 2" xfId="30" xr:uid="{00000000-0005-0000-0000-00001D000000}"/>
    <cellStyle name="Komórka zaznaczona 2" xfId="31" xr:uid="{00000000-0005-0000-0000-00001E000000}"/>
    <cellStyle name="Nagłówek 1 2" xfId="32" xr:uid="{00000000-0005-0000-0000-00001F000000}"/>
    <cellStyle name="Nagłówek 2 2" xfId="33" xr:uid="{00000000-0005-0000-0000-000020000000}"/>
    <cellStyle name="Nagłówek 3 2" xfId="34" xr:uid="{00000000-0005-0000-0000-000021000000}"/>
    <cellStyle name="Nagłówek 4 2" xfId="35" xr:uid="{00000000-0005-0000-0000-000022000000}"/>
    <cellStyle name="Neutralne" xfId="36" xr:uid="{00000000-0005-0000-0000-000023000000}"/>
    <cellStyle name="Normal 2_Wartości przetargu nowy 31-05-2015" xfId="37" xr:uid="{00000000-0005-0000-0000-000024000000}"/>
    <cellStyle name="Normalny" xfId="0" builtinId="0"/>
    <cellStyle name="Normalny 2" xfId="38" xr:uid="{00000000-0005-0000-0000-000026000000}"/>
    <cellStyle name="Normalny 2 2" xfId="48" xr:uid="{0D86D3D4-8E39-441C-B319-FE553DD430D0}"/>
    <cellStyle name="Normalny 2 3" xfId="49" xr:uid="{818D70A1-F1BB-43C8-A71D-3634271CF0F5}"/>
    <cellStyle name="Obliczenia 2" xfId="39" xr:uid="{00000000-0005-0000-0000-000027000000}"/>
    <cellStyle name="Procentowy 2" xfId="40" xr:uid="{00000000-0005-0000-0000-000028000000}"/>
    <cellStyle name="Suma 2" xfId="41" xr:uid="{00000000-0005-0000-0000-000029000000}"/>
    <cellStyle name="Tekst objaśnienia 2" xfId="42" xr:uid="{00000000-0005-0000-0000-00002A000000}"/>
    <cellStyle name="Tekst ostrzeżenia 2" xfId="43" xr:uid="{00000000-0005-0000-0000-00002B000000}"/>
    <cellStyle name="Tytuł 2" xfId="44" xr:uid="{00000000-0005-0000-0000-00002C000000}"/>
    <cellStyle name="Uwaga 2" xfId="45" xr:uid="{00000000-0005-0000-0000-00002D000000}"/>
    <cellStyle name="Walutowy 2" xfId="46" xr:uid="{00000000-0005-0000-0000-00002E000000}"/>
    <cellStyle name="Złe" xfId="47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66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zoomScale="80" zoomScaleNormal="80" workbookViewId="0">
      <selection activeCell="A3" sqref="A3:K3"/>
    </sheetView>
  </sheetViews>
  <sheetFormatPr defaultRowHeight="12.75"/>
  <cols>
    <col min="1" max="1" width="5.42578125" style="28" customWidth="1"/>
    <col min="2" max="2" width="13.42578125" style="28" customWidth="1"/>
    <col min="3" max="3" width="45.42578125" style="21" customWidth="1"/>
    <col min="4" max="4" width="15.7109375" style="28" customWidth="1"/>
    <col min="5" max="5" width="8.42578125" style="28" customWidth="1"/>
    <col min="6" max="6" width="9.140625" style="30"/>
    <col min="7" max="7" width="11.42578125" style="30" customWidth="1"/>
    <col min="8" max="8" width="7.42578125" style="28" customWidth="1"/>
    <col min="9" max="9" width="11" style="30" customWidth="1"/>
    <col min="10" max="10" width="8.28515625" style="30" customWidth="1"/>
    <col min="11" max="11" width="12.28515625" style="30" customWidth="1"/>
    <col min="12" max="16384" width="9.140625" style="28"/>
  </cols>
  <sheetData>
    <row r="1" spans="1:13" ht="36" customHeight="1">
      <c r="A1" s="125" t="s">
        <v>209</v>
      </c>
      <c r="B1" s="126"/>
      <c r="C1" s="126"/>
      <c r="D1" s="126"/>
      <c r="E1" s="126"/>
      <c r="F1" s="126"/>
      <c r="G1" s="126"/>
      <c r="H1" s="126"/>
      <c r="I1" s="126"/>
      <c r="J1" s="127" t="s">
        <v>228</v>
      </c>
      <c r="K1" s="128"/>
    </row>
    <row r="2" spans="1:13" ht="38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8" t="s">
        <v>7</v>
      </c>
      <c r="H2" s="5" t="s">
        <v>25</v>
      </c>
      <c r="I2" s="8" t="s">
        <v>8</v>
      </c>
      <c r="J2" s="8" t="s">
        <v>9</v>
      </c>
      <c r="K2" s="8" t="s">
        <v>10</v>
      </c>
      <c r="L2" s="29"/>
      <c r="M2" s="29"/>
    </row>
    <row r="3" spans="1:13" ht="21.75" customHeight="1">
      <c r="A3" s="122" t="s">
        <v>26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29"/>
      <c r="M3" s="29"/>
    </row>
    <row r="4" spans="1:13" ht="34.5" customHeight="1">
      <c r="A4" s="5" t="s">
        <v>11</v>
      </c>
      <c r="B4" s="5"/>
      <c r="C4" s="14" t="s">
        <v>27</v>
      </c>
      <c r="D4" s="6" t="s">
        <v>28</v>
      </c>
      <c r="E4" s="6">
        <v>20</v>
      </c>
      <c r="F4" s="7"/>
      <c r="G4" s="7">
        <f>E4*F4</f>
        <v>0</v>
      </c>
      <c r="H4" s="64"/>
      <c r="I4" s="7">
        <f>G4*H4</f>
        <v>0</v>
      </c>
      <c r="J4" s="7">
        <f>K4/E4</f>
        <v>0</v>
      </c>
      <c r="K4" s="7">
        <f t="shared" ref="K4" si="0">G4+I4</f>
        <v>0</v>
      </c>
      <c r="L4" s="29"/>
      <c r="M4" s="29"/>
    </row>
    <row r="5" spans="1:13" ht="27" customHeight="1">
      <c r="A5" s="5" t="s">
        <v>12</v>
      </c>
      <c r="B5" s="5"/>
      <c r="C5" s="14" t="s">
        <v>29</v>
      </c>
      <c r="D5" s="6" t="s">
        <v>28</v>
      </c>
      <c r="E5" s="6">
        <v>50</v>
      </c>
      <c r="F5" s="7"/>
      <c r="G5" s="86">
        <f t="shared" ref="G5:G8" si="1">E5*F5</f>
        <v>0</v>
      </c>
      <c r="H5" s="64"/>
      <c r="I5" s="86">
        <f t="shared" ref="I5:I8" si="2">G5*H5</f>
        <v>0</v>
      </c>
      <c r="J5" s="86">
        <f t="shared" ref="J5:J8" si="3">K5/E5</f>
        <v>0</v>
      </c>
      <c r="K5" s="86">
        <f t="shared" ref="K5:K8" si="4">G5+I5</f>
        <v>0</v>
      </c>
      <c r="L5" s="29"/>
      <c r="M5" s="29"/>
    </row>
    <row r="6" spans="1:13" ht="28.5" customHeight="1">
      <c r="A6" s="5" t="s">
        <v>13</v>
      </c>
      <c r="B6" s="5"/>
      <c r="C6" s="4" t="s">
        <v>30</v>
      </c>
      <c r="D6" s="5" t="s">
        <v>28</v>
      </c>
      <c r="E6" s="5">
        <v>100</v>
      </c>
      <c r="F6" s="7"/>
      <c r="G6" s="86">
        <f t="shared" si="1"/>
        <v>0</v>
      </c>
      <c r="H6" s="9"/>
      <c r="I6" s="86">
        <f t="shared" si="2"/>
        <v>0</v>
      </c>
      <c r="J6" s="86">
        <f t="shared" si="3"/>
        <v>0</v>
      </c>
      <c r="K6" s="86">
        <f t="shared" si="4"/>
        <v>0</v>
      </c>
      <c r="L6" s="29"/>
      <c r="M6" s="29"/>
    </row>
    <row r="7" spans="1:13" ht="20.25" customHeight="1">
      <c r="A7" s="5" t="s">
        <v>14</v>
      </c>
      <c r="B7" s="5"/>
      <c r="C7" s="14" t="s">
        <v>17</v>
      </c>
      <c r="D7" s="6" t="s">
        <v>18</v>
      </c>
      <c r="E7" s="6">
        <v>10000</v>
      </c>
      <c r="F7" s="7"/>
      <c r="G7" s="86">
        <f t="shared" si="1"/>
        <v>0</v>
      </c>
      <c r="H7" s="17"/>
      <c r="I7" s="86">
        <f t="shared" si="2"/>
        <v>0</v>
      </c>
      <c r="J7" s="86">
        <f t="shared" si="3"/>
        <v>0</v>
      </c>
      <c r="K7" s="86">
        <f t="shared" si="4"/>
        <v>0</v>
      </c>
      <c r="L7" s="29"/>
      <c r="M7" s="29"/>
    </row>
    <row r="8" spans="1:13" ht="38.25">
      <c r="A8" s="5" t="s">
        <v>15</v>
      </c>
      <c r="B8" s="5"/>
      <c r="C8" s="14" t="s">
        <v>31</v>
      </c>
      <c r="D8" s="5" t="s">
        <v>18</v>
      </c>
      <c r="E8" s="6">
        <v>2000</v>
      </c>
      <c r="F8" s="7"/>
      <c r="G8" s="86">
        <f t="shared" si="1"/>
        <v>0</v>
      </c>
      <c r="H8" s="17"/>
      <c r="I8" s="86">
        <f t="shared" si="2"/>
        <v>0</v>
      </c>
      <c r="J8" s="86">
        <f t="shared" si="3"/>
        <v>0</v>
      </c>
      <c r="K8" s="86">
        <f t="shared" si="4"/>
        <v>0</v>
      </c>
      <c r="L8" s="29"/>
      <c r="M8" s="29"/>
    </row>
    <row r="9" spans="1:13" ht="12.75" customHeight="1">
      <c r="A9" s="123" t="s">
        <v>32</v>
      </c>
      <c r="B9" s="123"/>
      <c r="C9" s="123"/>
      <c r="D9" s="123"/>
      <c r="E9" s="123"/>
      <c r="F9" s="123"/>
      <c r="G9" s="3">
        <f>SUM(G4:G8)</f>
        <v>0</v>
      </c>
      <c r="H9" s="24"/>
      <c r="I9" s="3">
        <f>SUM(I4:I8)</f>
        <v>0</v>
      </c>
      <c r="J9" s="3"/>
      <c r="K9" s="3">
        <f>SUM(K4:K8)</f>
        <v>0</v>
      </c>
      <c r="L9" s="29"/>
      <c r="M9" s="29"/>
    </row>
    <row r="10" spans="1:13" ht="27.75" customHeight="1">
      <c r="A10" s="122" t="s">
        <v>33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29"/>
      <c r="M10" s="29"/>
    </row>
    <row r="11" spans="1:13" ht="25.5">
      <c r="A11" s="5" t="s">
        <v>11</v>
      </c>
      <c r="B11" s="5"/>
      <c r="C11" s="14" t="s">
        <v>34</v>
      </c>
      <c r="D11" s="6" t="s">
        <v>18</v>
      </c>
      <c r="E11" s="6">
        <v>2500</v>
      </c>
      <c r="F11" s="7"/>
      <c r="G11" s="7">
        <f>E11*F11</f>
        <v>0</v>
      </c>
      <c r="H11" s="17"/>
      <c r="I11" s="7">
        <f>G11*H11</f>
        <v>0</v>
      </c>
      <c r="J11" s="7">
        <f>K11/E11</f>
        <v>0</v>
      </c>
      <c r="K11" s="7">
        <f>G11+I11</f>
        <v>0</v>
      </c>
      <c r="L11" s="29"/>
      <c r="M11" s="29"/>
    </row>
    <row r="12" spans="1:13" ht="38.25">
      <c r="A12" s="5" t="s">
        <v>12</v>
      </c>
      <c r="B12" s="5"/>
      <c r="C12" s="14" t="s">
        <v>35</v>
      </c>
      <c r="D12" s="6" t="s">
        <v>18</v>
      </c>
      <c r="E12" s="6">
        <v>600</v>
      </c>
      <c r="F12" s="7"/>
      <c r="G12" s="86">
        <f t="shared" ref="G12:G14" si="5">E12*F12</f>
        <v>0</v>
      </c>
      <c r="H12" s="17"/>
      <c r="I12" s="86">
        <f t="shared" ref="I12:I14" si="6">G12*H12</f>
        <v>0</v>
      </c>
      <c r="J12" s="86">
        <f t="shared" ref="J12:J14" si="7">K12/E12</f>
        <v>0</v>
      </c>
      <c r="K12" s="86">
        <f t="shared" ref="K12:K14" si="8">G12+I12</f>
        <v>0</v>
      </c>
      <c r="L12" s="29"/>
      <c r="M12" s="29"/>
    </row>
    <row r="13" spans="1:13">
      <c r="A13" s="6" t="s">
        <v>13</v>
      </c>
      <c r="B13" s="6"/>
      <c r="C13" s="14" t="s">
        <v>36</v>
      </c>
      <c r="D13" s="6" t="s">
        <v>18</v>
      </c>
      <c r="E13" s="6">
        <v>1000</v>
      </c>
      <c r="F13" s="7"/>
      <c r="G13" s="86">
        <f t="shared" si="5"/>
        <v>0</v>
      </c>
      <c r="H13" s="17"/>
      <c r="I13" s="86">
        <f t="shared" si="6"/>
        <v>0</v>
      </c>
      <c r="J13" s="86">
        <f t="shared" si="7"/>
        <v>0</v>
      </c>
      <c r="K13" s="86">
        <f t="shared" si="8"/>
        <v>0</v>
      </c>
      <c r="L13" s="29"/>
      <c r="M13" s="29"/>
    </row>
    <row r="14" spans="1:13" ht="25.5">
      <c r="A14" s="6" t="s">
        <v>14</v>
      </c>
      <c r="B14" s="6"/>
      <c r="C14" s="14" t="s">
        <v>37</v>
      </c>
      <c r="D14" s="6" t="s">
        <v>18</v>
      </c>
      <c r="E14" s="6">
        <v>400</v>
      </c>
      <c r="F14" s="7"/>
      <c r="G14" s="86">
        <f t="shared" si="5"/>
        <v>0</v>
      </c>
      <c r="H14" s="17"/>
      <c r="I14" s="86">
        <f t="shared" si="6"/>
        <v>0</v>
      </c>
      <c r="J14" s="86">
        <f t="shared" si="7"/>
        <v>0</v>
      </c>
      <c r="K14" s="86">
        <f t="shared" si="8"/>
        <v>0</v>
      </c>
      <c r="L14" s="29"/>
      <c r="M14" s="29"/>
    </row>
    <row r="15" spans="1:13" ht="19.5" customHeight="1">
      <c r="A15" s="124" t="s">
        <v>32</v>
      </c>
      <c r="B15" s="124"/>
      <c r="C15" s="124"/>
      <c r="D15" s="124"/>
      <c r="E15" s="124"/>
      <c r="F15" s="124"/>
      <c r="G15" s="75">
        <f>SUM(G11:G14)</f>
        <v>0</v>
      </c>
      <c r="H15" s="76"/>
      <c r="I15" s="75">
        <f>SUM(I11:I14)</f>
        <v>0</v>
      </c>
      <c r="J15" s="75"/>
      <c r="K15" s="75">
        <f>SUM(K11:K14)</f>
        <v>0</v>
      </c>
      <c r="L15" s="29"/>
      <c r="M15" s="29"/>
    </row>
    <row r="16" spans="1:13" ht="33.75" customHeight="1">
      <c r="A16" s="120" t="s">
        <v>38</v>
      </c>
      <c r="B16" s="120"/>
      <c r="C16" s="120"/>
      <c r="D16" s="60"/>
      <c r="E16" s="60"/>
      <c r="F16" s="7" t="s">
        <v>39</v>
      </c>
      <c r="G16" s="15">
        <f>G9+G15</f>
        <v>0</v>
      </c>
      <c r="H16" s="6" t="s">
        <v>39</v>
      </c>
      <c r="I16" s="15">
        <f>I9+I15</f>
        <v>0</v>
      </c>
      <c r="J16" s="7" t="s">
        <v>39</v>
      </c>
      <c r="K16" s="15">
        <f>K9+K15</f>
        <v>0</v>
      </c>
      <c r="L16" s="29"/>
      <c r="M16" s="29"/>
    </row>
    <row r="17" spans="1:13" ht="28.5" customHeight="1">
      <c r="A17" s="121" t="s">
        <v>40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29"/>
      <c r="M17" s="29"/>
    </row>
    <row r="18" spans="1:13" ht="14.25" customHeight="1">
      <c r="A18" s="20" t="s">
        <v>41</v>
      </c>
      <c r="B18" s="116" t="s">
        <v>42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29"/>
      <c r="M18" s="29"/>
    </row>
    <row r="19" spans="1:13" ht="14.25" customHeight="1">
      <c r="A19" s="20" t="s">
        <v>43</v>
      </c>
      <c r="B19" s="116" t="s">
        <v>44</v>
      </c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3" ht="14.25" customHeight="1">
      <c r="A20" s="20" t="s">
        <v>43</v>
      </c>
      <c r="B20" s="116" t="s">
        <v>45</v>
      </c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3" ht="14.25" customHeight="1">
      <c r="A21" s="20" t="s">
        <v>43</v>
      </c>
      <c r="B21" s="116" t="s">
        <v>46</v>
      </c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3" ht="14.25" customHeight="1">
      <c r="A22" s="20" t="s">
        <v>43</v>
      </c>
      <c r="B22" s="116" t="s">
        <v>47</v>
      </c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3" ht="14.25" customHeight="1">
      <c r="A23" s="20" t="s">
        <v>43</v>
      </c>
      <c r="B23" s="116" t="s">
        <v>207</v>
      </c>
      <c r="C23" s="116"/>
      <c r="D23" s="116"/>
      <c r="E23" s="116"/>
      <c r="F23" s="116"/>
      <c r="G23" s="116"/>
      <c r="H23" s="116"/>
      <c r="I23" s="116"/>
      <c r="J23" s="116"/>
      <c r="K23" s="116"/>
    </row>
    <row r="24" spans="1:13" ht="14.25" customHeight="1">
      <c r="A24" s="20" t="s">
        <v>43</v>
      </c>
      <c r="B24" s="116" t="s">
        <v>48</v>
      </c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3" ht="14.25" customHeight="1">
      <c r="A25" s="20" t="s">
        <v>43</v>
      </c>
      <c r="B25" s="116" t="s">
        <v>49</v>
      </c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3" ht="31.5" customHeight="1">
      <c r="A26" s="119" t="s">
        <v>50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3" ht="12.75" customHeight="1">
      <c r="A27" s="20"/>
      <c r="B27" s="116" t="s">
        <v>51</v>
      </c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3" ht="12.75" customHeight="1">
      <c r="A28" s="20"/>
      <c r="B28" s="116" t="s">
        <v>52</v>
      </c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3" ht="27.75" customHeight="1">
      <c r="A29" s="20"/>
      <c r="B29" s="117" t="s">
        <v>53</v>
      </c>
      <c r="C29" s="117"/>
      <c r="D29" s="117"/>
      <c r="E29" s="117"/>
      <c r="F29" s="117"/>
      <c r="G29" s="117"/>
      <c r="H29" s="117"/>
      <c r="I29" s="117"/>
      <c r="J29" s="117"/>
      <c r="K29" s="117"/>
    </row>
    <row r="30" spans="1:13" ht="18.75" customHeight="1">
      <c r="A30" s="20"/>
      <c r="B30" s="118" t="s">
        <v>54</v>
      </c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3" ht="12.75" customHeight="1">
      <c r="A31" s="20" t="s">
        <v>43</v>
      </c>
      <c r="B31" s="116" t="s">
        <v>55</v>
      </c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3" ht="12.75" customHeight="1">
      <c r="A32" s="20" t="s">
        <v>43</v>
      </c>
      <c r="B32" s="116" t="s">
        <v>56</v>
      </c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ht="12.75" customHeight="1">
      <c r="A33" s="20" t="s">
        <v>43</v>
      </c>
      <c r="B33" s="116" t="s">
        <v>57</v>
      </c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ht="12.75" customHeight="1">
      <c r="A34" s="20" t="s">
        <v>43</v>
      </c>
      <c r="B34" s="116" t="s">
        <v>58</v>
      </c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12.75" customHeight="1">
      <c r="A35" s="20" t="s">
        <v>43</v>
      </c>
      <c r="B35" s="116" t="s">
        <v>59</v>
      </c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ht="12.75" customHeight="1">
      <c r="A36" s="20" t="s">
        <v>43</v>
      </c>
      <c r="B36" s="116" t="s">
        <v>60</v>
      </c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12.75" customHeight="1">
      <c r="A37" s="20" t="s">
        <v>43</v>
      </c>
      <c r="B37" s="116" t="s">
        <v>61</v>
      </c>
      <c r="C37" s="116"/>
      <c r="D37" s="116"/>
      <c r="E37" s="116"/>
      <c r="F37" s="116"/>
      <c r="G37" s="116"/>
      <c r="H37" s="116"/>
      <c r="I37" s="116"/>
      <c r="J37" s="116"/>
      <c r="K37" s="116"/>
    </row>
  </sheetData>
  <sheetProtection selectLockedCells="1" selectUnlockedCells="1"/>
  <mergeCells count="28">
    <mergeCell ref="A3:K3"/>
    <mergeCell ref="A9:F9"/>
    <mergeCell ref="A10:K10"/>
    <mergeCell ref="A15:F15"/>
    <mergeCell ref="A1:I1"/>
    <mergeCell ref="J1:K1"/>
    <mergeCell ref="A16:C16"/>
    <mergeCell ref="A17:K17"/>
    <mergeCell ref="B18:K18"/>
    <mergeCell ref="B19:K19"/>
    <mergeCell ref="B20:K20"/>
    <mergeCell ref="B21:K21"/>
    <mergeCell ref="B22:K22"/>
    <mergeCell ref="B23:K23"/>
    <mergeCell ref="B24:K24"/>
    <mergeCell ref="B25:K25"/>
    <mergeCell ref="A26:K26"/>
    <mergeCell ref="B27:K27"/>
    <mergeCell ref="B28:K28"/>
    <mergeCell ref="B35:K35"/>
    <mergeCell ref="B36:K36"/>
    <mergeCell ref="B37:K37"/>
    <mergeCell ref="B29:K29"/>
    <mergeCell ref="B30:K30"/>
    <mergeCell ref="B31:K31"/>
    <mergeCell ref="B32:K32"/>
    <mergeCell ref="B33:K33"/>
    <mergeCell ref="B34:K34"/>
  </mergeCells>
  <pageMargins left="0.2361111111111111" right="0.2361111111111111" top="0.45520833333333333" bottom="0.74791666666666667" header="0.22760416666666666" footer="0.51180555555555551"/>
  <pageSetup paperSize="9" scale="95" firstPageNumber="0" orientation="landscape" r:id="rId1"/>
  <headerFooter alignWithMargins="0">
    <oddHeader>&amp;R1/2021/TP</oddHeader>
  </headerFooter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N33"/>
  <sheetViews>
    <sheetView zoomScale="80" zoomScaleNormal="80" workbookViewId="0">
      <selection sqref="A1:I1"/>
    </sheetView>
  </sheetViews>
  <sheetFormatPr defaultRowHeight="12.75"/>
  <cols>
    <col min="1" max="1" width="4.5703125" style="31" customWidth="1"/>
    <col min="2" max="2" width="14.28515625" style="31" customWidth="1"/>
    <col min="3" max="3" width="34.85546875" style="31" customWidth="1"/>
    <col min="4" max="4" width="14.28515625" style="28" customWidth="1"/>
    <col min="5" max="5" width="7" style="28" customWidth="1"/>
    <col min="6" max="6" width="10.42578125" style="30" customWidth="1"/>
    <col min="7" max="7" width="12.7109375" style="30" customWidth="1"/>
    <col min="8" max="8" width="8.28515625" style="28" customWidth="1"/>
    <col min="9" max="9" width="10.85546875" style="30" customWidth="1"/>
    <col min="10" max="10" width="11" style="30" customWidth="1"/>
    <col min="11" max="11" width="16" style="30" customWidth="1"/>
    <col min="12" max="16384" width="9.140625" style="31"/>
  </cols>
  <sheetData>
    <row r="1" spans="1:14" s="28" customFormat="1" ht="36" customHeight="1">
      <c r="A1" s="125" t="s">
        <v>210</v>
      </c>
      <c r="B1" s="126"/>
      <c r="C1" s="126"/>
      <c r="D1" s="126"/>
      <c r="E1" s="126"/>
      <c r="F1" s="126"/>
      <c r="G1" s="126"/>
      <c r="H1" s="126"/>
      <c r="I1" s="126"/>
      <c r="J1" s="127" t="str">
        <f>'pakiet 1'!J1</f>
        <v>Zał. nr 2</v>
      </c>
      <c r="K1" s="128"/>
    </row>
    <row r="2" spans="1:14" s="28" customFormat="1" ht="37.5" customHeight="1">
      <c r="A2" s="5" t="s">
        <v>1</v>
      </c>
      <c r="B2" s="5" t="s">
        <v>62</v>
      </c>
      <c r="C2" s="5" t="s">
        <v>63</v>
      </c>
      <c r="D2" s="5" t="s">
        <v>4</v>
      </c>
      <c r="E2" s="5" t="s">
        <v>5</v>
      </c>
      <c r="F2" s="8" t="s">
        <v>6</v>
      </c>
      <c r="G2" s="8" t="s">
        <v>7</v>
      </c>
      <c r="H2" s="5" t="s">
        <v>0</v>
      </c>
      <c r="I2" s="8" t="s">
        <v>64</v>
      </c>
      <c r="J2" s="8" t="s">
        <v>9</v>
      </c>
      <c r="K2" s="8" t="s">
        <v>10</v>
      </c>
      <c r="L2" s="29"/>
      <c r="M2" s="29"/>
      <c r="N2" s="29"/>
    </row>
    <row r="3" spans="1:14" ht="14.25" customHeight="1">
      <c r="A3" s="10" t="s">
        <v>11</v>
      </c>
      <c r="B3" s="10"/>
      <c r="C3" s="10" t="s">
        <v>65</v>
      </c>
      <c r="D3" s="5" t="s">
        <v>66</v>
      </c>
      <c r="E3" s="5">
        <v>5</v>
      </c>
      <c r="F3" s="32"/>
      <c r="G3" s="8">
        <f t="shared" ref="G3:G22" si="0">E3*F3</f>
        <v>0</v>
      </c>
      <c r="H3" s="9"/>
      <c r="I3" s="32">
        <f>G3*H3</f>
        <v>0</v>
      </c>
      <c r="J3" s="32">
        <f>K3/E3</f>
        <v>0</v>
      </c>
      <c r="K3" s="32">
        <f>G3+I3</f>
        <v>0</v>
      </c>
      <c r="L3" s="33"/>
      <c r="M3" s="33"/>
      <c r="N3" s="33"/>
    </row>
    <row r="4" spans="1:14" ht="14.25" customHeight="1">
      <c r="A4" s="10" t="s">
        <v>12</v>
      </c>
      <c r="B4" s="34"/>
      <c r="C4" s="34" t="s">
        <v>67</v>
      </c>
      <c r="D4" s="6" t="s">
        <v>68</v>
      </c>
      <c r="E4" s="6">
        <v>10</v>
      </c>
      <c r="F4" s="32"/>
      <c r="G4" s="97">
        <f t="shared" si="0"/>
        <v>0</v>
      </c>
      <c r="H4" s="17"/>
      <c r="I4" s="32">
        <f t="shared" ref="I4:I22" si="1">G4*H4</f>
        <v>0</v>
      </c>
      <c r="J4" s="32">
        <f t="shared" ref="J4:J22" si="2">K4/E4</f>
        <v>0</v>
      </c>
      <c r="K4" s="32">
        <f t="shared" ref="K4:K22" si="3">G4+I4</f>
        <v>0</v>
      </c>
      <c r="L4" s="33"/>
      <c r="M4" s="33"/>
      <c r="N4" s="33"/>
    </row>
    <row r="5" spans="1:14" ht="14.25" customHeight="1">
      <c r="A5" s="10" t="s">
        <v>13</v>
      </c>
      <c r="B5" s="34"/>
      <c r="C5" s="34" t="s">
        <v>69</v>
      </c>
      <c r="D5" s="6" t="s">
        <v>66</v>
      </c>
      <c r="E5" s="6">
        <v>32</v>
      </c>
      <c r="F5" s="32"/>
      <c r="G5" s="97">
        <f t="shared" si="0"/>
        <v>0</v>
      </c>
      <c r="H5" s="17"/>
      <c r="I5" s="32">
        <f t="shared" si="1"/>
        <v>0</v>
      </c>
      <c r="J5" s="32">
        <f t="shared" si="2"/>
        <v>0</v>
      </c>
      <c r="K5" s="32">
        <f t="shared" si="3"/>
        <v>0</v>
      </c>
      <c r="L5" s="33"/>
      <c r="M5" s="33"/>
      <c r="N5" s="33"/>
    </row>
    <row r="6" spans="1:14" ht="14.25" customHeight="1">
      <c r="A6" s="10" t="s">
        <v>14</v>
      </c>
      <c r="B6" s="10"/>
      <c r="C6" s="10" t="s">
        <v>70</v>
      </c>
      <c r="D6" s="5" t="s">
        <v>66</v>
      </c>
      <c r="E6" s="5">
        <v>35</v>
      </c>
      <c r="F6" s="32"/>
      <c r="G6" s="97">
        <f t="shared" si="0"/>
        <v>0</v>
      </c>
      <c r="H6" s="9"/>
      <c r="I6" s="32">
        <f t="shared" si="1"/>
        <v>0</v>
      </c>
      <c r="J6" s="32">
        <f t="shared" si="2"/>
        <v>0</v>
      </c>
      <c r="K6" s="32">
        <f t="shared" si="3"/>
        <v>0</v>
      </c>
      <c r="L6" s="33"/>
      <c r="M6" s="33"/>
      <c r="N6" s="33"/>
    </row>
    <row r="7" spans="1:14" ht="14.25" customHeight="1">
      <c r="A7" s="10" t="s">
        <v>15</v>
      </c>
      <c r="B7" s="10"/>
      <c r="C7" s="10" t="s">
        <v>71</v>
      </c>
      <c r="D7" s="5" t="s">
        <v>66</v>
      </c>
      <c r="E7" s="5">
        <v>30</v>
      </c>
      <c r="F7" s="32"/>
      <c r="G7" s="97">
        <f t="shared" si="0"/>
        <v>0</v>
      </c>
      <c r="H7" s="9"/>
      <c r="I7" s="32">
        <f t="shared" si="1"/>
        <v>0</v>
      </c>
      <c r="J7" s="32">
        <f t="shared" si="2"/>
        <v>0</v>
      </c>
      <c r="K7" s="32">
        <f t="shared" si="3"/>
        <v>0</v>
      </c>
      <c r="L7" s="33"/>
      <c r="M7" s="33"/>
      <c r="N7" s="33"/>
    </row>
    <row r="8" spans="1:14" ht="14.25" customHeight="1">
      <c r="A8" s="10" t="s">
        <v>16</v>
      </c>
      <c r="B8" s="10"/>
      <c r="C8" s="10" t="s">
        <v>72</v>
      </c>
      <c r="D8" s="5" t="s">
        <v>66</v>
      </c>
      <c r="E8" s="6">
        <v>25</v>
      </c>
      <c r="F8" s="32"/>
      <c r="G8" s="97">
        <f t="shared" si="0"/>
        <v>0</v>
      </c>
      <c r="H8" s="9"/>
      <c r="I8" s="32">
        <f t="shared" si="1"/>
        <v>0</v>
      </c>
      <c r="J8" s="32">
        <f t="shared" si="2"/>
        <v>0</v>
      </c>
      <c r="K8" s="32">
        <f t="shared" si="3"/>
        <v>0</v>
      </c>
      <c r="L8" s="33"/>
      <c r="M8" s="33"/>
      <c r="N8" s="33"/>
    </row>
    <row r="9" spans="1:14" ht="14.25" customHeight="1">
      <c r="A9" s="10" t="s">
        <v>19</v>
      </c>
      <c r="B9" s="10"/>
      <c r="C9" s="10" t="s">
        <v>73</v>
      </c>
      <c r="D9" s="5" t="s">
        <v>66</v>
      </c>
      <c r="E9" s="5">
        <v>110</v>
      </c>
      <c r="F9" s="32"/>
      <c r="G9" s="97">
        <f t="shared" si="0"/>
        <v>0</v>
      </c>
      <c r="H9" s="9"/>
      <c r="I9" s="32">
        <f t="shared" si="1"/>
        <v>0</v>
      </c>
      <c r="J9" s="32">
        <f t="shared" si="2"/>
        <v>0</v>
      </c>
      <c r="K9" s="32">
        <f t="shared" si="3"/>
        <v>0</v>
      </c>
      <c r="L9" s="33"/>
      <c r="M9" s="33"/>
      <c r="N9" s="33"/>
    </row>
    <row r="10" spans="1:14" ht="14.25" customHeight="1">
      <c r="A10" s="10" t="s">
        <v>20</v>
      </c>
      <c r="B10" s="10"/>
      <c r="C10" s="10" t="s">
        <v>74</v>
      </c>
      <c r="D10" s="5" t="s">
        <v>66</v>
      </c>
      <c r="E10" s="5">
        <v>210</v>
      </c>
      <c r="F10" s="32"/>
      <c r="G10" s="97">
        <f t="shared" si="0"/>
        <v>0</v>
      </c>
      <c r="H10" s="9"/>
      <c r="I10" s="32">
        <f t="shared" si="1"/>
        <v>0</v>
      </c>
      <c r="J10" s="32">
        <f t="shared" si="2"/>
        <v>0</v>
      </c>
      <c r="K10" s="32">
        <f t="shared" si="3"/>
        <v>0</v>
      </c>
      <c r="L10" s="33"/>
      <c r="M10" s="33"/>
      <c r="N10" s="33"/>
    </row>
    <row r="11" spans="1:14" ht="14.25" customHeight="1">
      <c r="A11" s="10" t="s">
        <v>21</v>
      </c>
      <c r="B11" s="10"/>
      <c r="C11" s="10" t="s">
        <v>75</v>
      </c>
      <c r="D11" s="5" t="s">
        <v>66</v>
      </c>
      <c r="E11" s="5">
        <v>5</v>
      </c>
      <c r="F11" s="32"/>
      <c r="G11" s="97">
        <f t="shared" si="0"/>
        <v>0</v>
      </c>
      <c r="H11" s="9"/>
      <c r="I11" s="32">
        <f t="shared" si="1"/>
        <v>0</v>
      </c>
      <c r="J11" s="32">
        <f t="shared" si="2"/>
        <v>0</v>
      </c>
      <c r="K11" s="32">
        <f t="shared" si="3"/>
        <v>0</v>
      </c>
      <c r="L11" s="33"/>
      <c r="M11" s="33"/>
      <c r="N11" s="33"/>
    </row>
    <row r="12" spans="1:14" ht="14.25" customHeight="1">
      <c r="A12" s="10" t="s">
        <v>76</v>
      </c>
      <c r="B12" s="10"/>
      <c r="C12" s="10" t="s">
        <v>77</v>
      </c>
      <c r="D12" s="5" t="s">
        <v>66</v>
      </c>
      <c r="E12" s="5">
        <v>150</v>
      </c>
      <c r="F12" s="32"/>
      <c r="G12" s="97">
        <f t="shared" si="0"/>
        <v>0</v>
      </c>
      <c r="H12" s="9"/>
      <c r="I12" s="32">
        <f t="shared" si="1"/>
        <v>0</v>
      </c>
      <c r="J12" s="32">
        <f t="shared" si="2"/>
        <v>0</v>
      </c>
      <c r="K12" s="32">
        <f t="shared" si="3"/>
        <v>0</v>
      </c>
      <c r="L12" s="33"/>
      <c r="M12" s="33"/>
      <c r="N12" s="33"/>
    </row>
    <row r="13" spans="1:14" ht="14.25" customHeight="1">
      <c r="A13" s="10" t="s">
        <v>78</v>
      </c>
      <c r="B13" s="10"/>
      <c r="C13" s="10" t="s">
        <v>79</v>
      </c>
      <c r="D13" s="5" t="s">
        <v>66</v>
      </c>
      <c r="E13" s="5">
        <v>250</v>
      </c>
      <c r="F13" s="32"/>
      <c r="G13" s="97">
        <f t="shared" si="0"/>
        <v>0</v>
      </c>
      <c r="H13" s="9"/>
      <c r="I13" s="32">
        <f t="shared" si="1"/>
        <v>0</v>
      </c>
      <c r="J13" s="32">
        <f t="shared" si="2"/>
        <v>0</v>
      </c>
      <c r="K13" s="32">
        <f t="shared" si="3"/>
        <v>0</v>
      </c>
      <c r="L13" s="33"/>
      <c r="M13" s="33"/>
      <c r="N13" s="33"/>
    </row>
    <row r="14" spans="1:14" ht="14.25" customHeight="1">
      <c r="A14" s="10" t="s">
        <v>80</v>
      </c>
      <c r="B14" s="10"/>
      <c r="C14" s="34" t="s">
        <v>81</v>
      </c>
      <c r="D14" s="6" t="s">
        <v>66</v>
      </c>
      <c r="E14" s="6">
        <v>1</v>
      </c>
      <c r="F14" s="32"/>
      <c r="G14" s="97">
        <f t="shared" si="0"/>
        <v>0</v>
      </c>
      <c r="H14" s="17"/>
      <c r="I14" s="32">
        <f t="shared" si="1"/>
        <v>0</v>
      </c>
      <c r="J14" s="32">
        <f t="shared" si="2"/>
        <v>0</v>
      </c>
      <c r="K14" s="32">
        <f t="shared" si="3"/>
        <v>0</v>
      </c>
      <c r="L14" s="33"/>
      <c r="M14" s="33"/>
      <c r="N14" s="33"/>
    </row>
    <row r="15" spans="1:14" ht="14.25" customHeight="1">
      <c r="A15" s="10" t="s">
        <v>82</v>
      </c>
      <c r="B15" s="10"/>
      <c r="C15" s="34" t="s">
        <v>83</v>
      </c>
      <c r="D15" s="6" t="s">
        <v>66</v>
      </c>
      <c r="E15" s="6">
        <v>1</v>
      </c>
      <c r="F15" s="32"/>
      <c r="G15" s="97">
        <f t="shared" si="0"/>
        <v>0</v>
      </c>
      <c r="H15" s="17"/>
      <c r="I15" s="32">
        <f t="shared" si="1"/>
        <v>0</v>
      </c>
      <c r="J15" s="32">
        <f t="shared" si="2"/>
        <v>0</v>
      </c>
      <c r="K15" s="32">
        <f t="shared" si="3"/>
        <v>0</v>
      </c>
      <c r="L15" s="33"/>
      <c r="M15" s="33"/>
      <c r="N15" s="33"/>
    </row>
    <row r="16" spans="1:14" ht="14.25" customHeight="1">
      <c r="A16" s="10" t="s">
        <v>84</v>
      </c>
      <c r="B16" s="10"/>
      <c r="C16" s="34" t="s">
        <v>85</v>
      </c>
      <c r="D16" s="6" t="s">
        <v>66</v>
      </c>
      <c r="E16" s="6">
        <v>1</v>
      </c>
      <c r="F16" s="32"/>
      <c r="G16" s="97">
        <f t="shared" si="0"/>
        <v>0</v>
      </c>
      <c r="H16" s="17"/>
      <c r="I16" s="32">
        <f t="shared" si="1"/>
        <v>0</v>
      </c>
      <c r="J16" s="32">
        <f t="shared" si="2"/>
        <v>0</v>
      </c>
      <c r="K16" s="32">
        <f t="shared" si="3"/>
        <v>0</v>
      </c>
      <c r="L16" s="33"/>
      <c r="M16" s="33"/>
      <c r="N16" s="33"/>
    </row>
    <row r="17" spans="1:14" ht="14.25" customHeight="1">
      <c r="A17" s="10" t="s">
        <v>86</v>
      </c>
      <c r="B17" s="10"/>
      <c r="C17" s="34" t="s">
        <v>87</v>
      </c>
      <c r="D17" s="6" t="s">
        <v>66</v>
      </c>
      <c r="E17" s="6">
        <v>1</v>
      </c>
      <c r="F17" s="32"/>
      <c r="G17" s="97">
        <f t="shared" si="0"/>
        <v>0</v>
      </c>
      <c r="H17" s="17"/>
      <c r="I17" s="32">
        <f t="shared" si="1"/>
        <v>0</v>
      </c>
      <c r="J17" s="32">
        <f t="shared" si="2"/>
        <v>0</v>
      </c>
      <c r="K17" s="32">
        <f t="shared" si="3"/>
        <v>0</v>
      </c>
      <c r="L17" s="33"/>
      <c r="M17" s="33"/>
      <c r="N17" s="33"/>
    </row>
    <row r="18" spans="1:14" ht="14.25" customHeight="1">
      <c r="A18" s="10" t="s">
        <v>88</v>
      </c>
      <c r="B18" s="10"/>
      <c r="C18" s="10" t="s">
        <v>89</v>
      </c>
      <c r="D18" s="5" t="s">
        <v>18</v>
      </c>
      <c r="E18" s="5">
        <v>100</v>
      </c>
      <c r="F18" s="32"/>
      <c r="G18" s="97">
        <f t="shared" si="0"/>
        <v>0</v>
      </c>
      <c r="H18" s="9"/>
      <c r="I18" s="32">
        <f t="shared" si="1"/>
        <v>0</v>
      </c>
      <c r="J18" s="32">
        <f t="shared" si="2"/>
        <v>0</v>
      </c>
      <c r="K18" s="32">
        <f t="shared" si="3"/>
        <v>0</v>
      </c>
      <c r="L18" s="33"/>
      <c r="M18" s="33"/>
      <c r="N18" s="33"/>
    </row>
    <row r="19" spans="1:14" ht="14.25" customHeight="1">
      <c r="A19" s="10" t="s">
        <v>90</v>
      </c>
      <c r="B19" s="10"/>
      <c r="C19" s="10" t="s">
        <v>91</v>
      </c>
      <c r="D19" s="5" t="s">
        <v>18</v>
      </c>
      <c r="E19" s="5">
        <v>250</v>
      </c>
      <c r="F19" s="32"/>
      <c r="G19" s="97">
        <f t="shared" si="0"/>
        <v>0</v>
      </c>
      <c r="H19" s="9"/>
      <c r="I19" s="32">
        <f t="shared" si="1"/>
        <v>0</v>
      </c>
      <c r="J19" s="32">
        <f t="shared" si="2"/>
        <v>0</v>
      </c>
      <c r="K19" s="32">
        <f t="shared" si="3"/>
        <v>0</v>
      </c>
      <c r="L19" s="33"/>
      <c r="M19" s="33"/>
      <c r="N19" s="33"/>
    </row>
    <row r="20" spans="1:14" ht="14.25" customHeight="1">
      <c r="A20" s="10" t="s">
        <v>92</v>
      </c>
      <c r="B20" s="10"/>
      <c r="C20" s="10" t="s">
        <v>93</v>
      </c>
      <c r="D20" s="5" t="s">
        <v>18</v>
      </c>
      <c r="E20" s="6">
        <v>100</v>
      </c>
      <c r="F20" s="32"/>
      <c r="G20" s="97">
        <f t="shared" si="0"/>
        <v>0</v>
      </c>
      <c r="H20" s="17"/>
      <c r="I20" s="32">
        <f t="shared" si="1"/>
        <v>0</v>
      </c>
      <c r="J20" s="32">
        <f t="shared" si="2"/>
        <v>0</v>
      </c>
      <c r="K20" s="32">
        <f t="shared" si="3"/>
        <v>0</v>
      </c>
      <c r="L20" s="33"/>
      <c r="M20" s="33"/>
      <c r="N20" s="33"/>
    </row>
    <row r="21" spans="1:14" ht="14.25" customHeight="1">
      <c r="A21" s="10" t="s">
        <v>94</v>
      </c>
      <c r="B21" s="10"/>
      <c r="C21" s="10" t="s">
        <v>95</v>
      </c>
      <c r="D21" s="5" t="s">
        <v>18</v>
      </c>
      <c r="E21" s="6">
        <v>100</v>
      </c>
      <c r="F21" s="32"/>
      <c r="G21" s="97">
        <f t="shared" si="0"/>
        <v>0</v>
      </c>
      <c r="H21" s="17"/>
      <c r="I21" s="32">
        <f t="shared" si="1"/>
        <v>0</v>
      </c>
      <c r="J21" s="32">
        <f t="shared" si="2"/>
        <v>0</v>
      </c>
      <c r="K21" s="32">
        <f t="shared" si="3"/>
        <v>0</v>
      </c>
      <c r="L21" s="33"/>
      <c r="M21" s="33"/>
      <c r="N21" s="33"/>
    </row>
    <row r="22" spans="1:14" ht="14.25" customHeight="1">
      <c r="A22" s="10" t="s">
        <v>96</v>
      </c>
      <c r="B22" s="10"/>
      <c r="C22" s="10" t="s">
        <v>97</v>
      </c>
      <c r="D22" s="5" t="s">
        <v>18</v>
      </c>
      <c r="E22" s="6">
        <v>50</v>
      </c>
      <c r="F22" s="32"/>
      <c r="G22" s="97">
        <f t="shared" si="0"/>
        <v>0</v>
      </c>
      <c r="H22" s="17"/>
      <c r="I22" s="32">
        <f t="shared" si="1"/>
        <v>0</v>
      </c>
      <c r="J22" s="32">
        <f t="shared" si="2"/>
        <v>0</v>
      </c>
      <c r="K22" s="32">
        <f t="shared" si="3"/>
        <v>0</v>
      </c>
      <c r="L22" s="33"/>
      <c r="M22" s="33"/>
      <c r="N22" s="33"/>
    </row>
    <row r="23" spans="1:14" s="35" customFormat="1" ht="36" customHeight="1">
      <c r="A23" s="132"/>
      <c r="B23" s="132"/>
      <c r="C23" s="132"/>
      <c r="D23" s="132"/>
      <c r="E23" s="132"/>
      <c r="F23" s="132"/>
      <c r="G23" s="3">
        <f>SUM(G3:G22)</f>
        <v>0</v>
      </c>
      <c r="H23" s="1" t="s">
        <v>39</v>
      </c>
      <c r="I23" s="3">
        <f>SUM(I3:I22)</f>
        <v>0</v>
      </c>
      <c r="J23" s="3" t="s">
        <v>39</v>
      </c>
      <c r="K23" s="3">
        <f>SUM(K3:K22)</f>
        <v>0</v>
      </c>
    </row>
    <row r="24" spans="1:14" ht="12.75" customHeight="1">
      <c r="A24" s="133" t="s">
        <v>98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</row>
    <row r="25" spans="1:14" ht="12.75" customHeight="1">
      <c r="A25" s="36" t="s">
        <v>23</v>
      </c>
      <c r="B25" s="131" t="s">
        <v>24</v>
      </c>
      <c r="C25" s="131"/>
      <c r="D25" s="131"/>
      <c r="E25" s="131"/>
      <c r="F25" s="131"/>
      <c r="G25" s="131"/>
      <c r="H25" s="131"/>
      <c r="I25" s="131"/>
      <c r="J25" s="131"/>
      <c r="K25" s="131"/>
      <c r="L25" s="37"/>
    </row>
    <row r="26" spans="1:14" ht="12.75" customHeight="1">
      <c r="A26" s="36" t="s">
        <v>23</v>
      </c>
      <c r="B26" s="131" t="s">
        <v>99</v>
      </c>
      <c r="C26" s="131"/>
      <c r="D26" s="131"/>
      <c r="E26" s="131"/>
      <c r="F26" s="131"/>
      <c r="G26" s="131"/>
      <c r="H26" s="131"/>
      <c r="I26" s="131"/>
      <c r="J26" s="131"/>
      <c r="K26" s="131"/>
      <c r="L26" s="37"/>
    </row>
    <row r="27" spans="1:14" ht="12.75" customHeight="1">
      <c r="A27" s="36" t="s">
        <v>23</v>
      </c>
      <c r="B27" s="131" t="s">
        <v>100</v>
      </c>
      <c r="C27" s="131"/>
      <c r="D27" s="131"/>
      <c r="E27" s="131"/>
      <c r="F27" s="131"/>
      <c r="G27" s="131"/>
      <c r="H27" s="131"/>
      <c r="I27" s="131"/>
      <c r="J27" s="131"/>
      <c r="K27" s="131"/>
      <c r="L27" s="37"/>
    </row>
    <row r="28" spans="1:14" ht="12.75" customHeight="1">
      <c r="A28" s="36" t="s">
        <v>23</v>
      </c>
      <c r="B28" s="131" t="s">
        <v>101</v>
      </c>
      <c r="C28" s="131"/>
      <c r="D28" s="131"/>
      <c r="E28" s="131"/>
      <c r="F28" s="131"/>
      <c r="G28" s="131"/>
      <c r="H28" s="131"/>
      <c r="I28" s="131"/>
      <c r="J28" s="131"/>
      <c r="K28" s="131"/>
      <c r="L28" s="37"/>
    </row>
    <row r="29" spans="1:14" ht="12.75" customHeight="1">
      <c r="A29" s="36" t="s">
        <v>23</v>
      </c>
      <c r="B29" s="131" t="s">
        <v>102</v>
      </c>
      <c r="C29" s="131"/>
      <c r="D29" s="131"/>
      <c r="E29" s="131"/>
      <c r="F29" s="131"/>
      <c r="G29" s="131"/>
      <c r="H29" s="131"/>
      <c r="I29" s="131"/>
      <c r="J29" s="131"/>
      <c r="K29" s="131"/>
      <c r="L29" s="37"/>
    </row>
    <row r="30" spans="1:14" ht="12.75" customHeight="1">
      <c r="A30" s="36" t="s">
        <v>23</v>
      </c>
      <c r="B30" s="131" t="s">
        <v>103</v>
      </c>
      <c r="C30" s="131"/>
      <c r="D30" s="131"/>
      <c r="E30" s="131"/>
      <c r="F30" s="131"/>
      <c r="G30" s="131"/>
      <c r="H30" s="131"/>
      <c r="I30" s="131"/>
      <c r="J30" s="131"/>
      <c r="K30" s="131"/>
      <c r="L30" s="37"/>
    </row>
    <row r="31" spans="1:14" ht="12.75" customHeight="1">
      <c r="A31" s="36" t="s">
        <v>23</v>
      </c>
      <c r="B31" s="131" t="s">
        <v>104</v>
      </c>
      <c r="C31" s="131"/>
      <c r="D31" s="131"/>
      <c r="E31" s="131"/>
      <c r="F31" s="131"/>
      <c r="G31" s="131"/>
      <c r="H31" s="131"/>
      <c r="I31" s="131"/>
      <c r="J31" s="131"/>
      <c r="K31" s="131"/>
      <c r="L31" s="37"/>
    </row>
    <row r="32" spans="1:14" ht="12.75" customHeight="1">
      <c r="A32" s="129" t="s">
        <v>105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</row>
    <row r="33" spans="1:12" ht="12.75" customHeight="1">
      <c r="A33" s="36" t="s">
        <v>23</v>
      </c>
      <c r="B33" s="130" t="s">
        <v>106</v>
      </c>
      <c r="C33" s="130"/>
      <c r="D33" s="130"/>
      <c r="E33" s="130"/>
      <c r="F33" s="130"/>
      <c r="G33" s="130"/>
      <c r="H33" s="130"/>
      <c r="I33" s="130"/>
      <c r="J33" s="130"/>
      <c r="K33" s="130"/>
      <c r="L33" s="38"/>
    </row>
  </sheetData>
  <sheetProtection selectLockedCells="1" selectUnlockedCells="1"/>
  <mergeCells count="13">
    <mergeCell ref="A32:K32"/>
    <mergeCell ref="B33:K33"/>
    <mergeCell ref="A1:I1"/>
    <mergeCell ref="J1:K1"/>
    <mergeCell ref="B27:K27"/>
    <mergeCell ref="B28:K28"/>
    <mergeCell ref="B29:K29"/>
    <mergeCell ref="B30:K30"/>
    <mergeCell ref="B31:K31"/>
    <mergeCell ref="A23:F23"/>
    <mergeCell ref="A24:K24"/>
    <mergeCell ref="B25:K25"/>
    <mergeCell ref="B26:K26"/>
  </mergeCells>
  <pageMargins left="0.2361111111111111" right="0.2361111111111111" top="0.46875" bottom="0.38541666666666669" header="0.22916666666666666" footer="0.51180555555555551"/>
  <pageSetup paperSize="9" firstPageNumber="0" orientation="landscape" r:id="rId1"/>
  <headerFooter alignWithMargins="0">
    <oddHeader>&amp;R1/2021/TP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O64"/>
  <sheetViews>
    <sheetView zoomScale="80" zoomScaleNormal="80" workbookViewId="0">
      <selection sqref="A1:I1"/>
    </sheetView>
  </sheetViews>
  <sheetFormatPr defaultRowHeight="12.75"/>
  <cols>
    <col min="1" max="1" width="4.28515625" style="39" customWidth="1"/>
    <col min="2" max="2" width="12.7109375" style="39" customWidth="1"/>
    <col min="3" max="3" width="44.28515625" style="39" customWidth="1"/>
    <col min="4" max="4" width="7" style="39" customWidth="1"/>
    <col min="5" max="5" width="9" style="39" customWidth="1"/>
    <col min="6" max="6" width="7.85546875" style="48" customWidth="1"/>
    <col min="7" max="7" width="11.85546875" style="48" customWidth="1"/>
    <col min="8" max="8" width="8" style="39" customWidth="1"/>
    <col min="9" max="9" width="10.7109375" style="48" customWidth="1"/>
    <col min="10" max="10" width="8.28515625" style="48" customWidth="1"/>
    <col min="11" max="11" width="13.7109375" style="48" customWidth="1"/>
    <col min="12" max="16384" width="9.140625" style="39"/>
  </cols>
  <sheetData>
    <row r="1" spans="1:14" s="28" customFormat="1" ht="36" customHeight="1">
      <c r="A1" s="125" t="s">
        <v>211</v>
      </c>
      <c r="B1" s="126"/>
      <c r="C1" s="126"/>
      <c r="D1" s="126"/>
      <c r="E1" s="126"/>
      <c r="F1" s="126"/>
      <c r="G1" s="126"/>
      <c r="H1" s="126"/>
      <c r="I1" s="126"/>
      <c r="J1" s="127" t="str">
        <f>'pakiet 1'!J1</f>
        <v>Zał. nr 2</v>
      </c>
      <c r="K1" s="128"/>
    </row>
    <row r="2" spans="1:14" s="28" customFormat="1" ht="39.75" customHeight="1">
      <c r="A2" s="5" t="s">
        <v>1</v>
      </c>
      <c r="B2" s="5" t="s">
        <v>62</v>
      </c>
      <c r="C2" s="5" t="s">
        <v>63</v>
      </c>
      <c r="D2" s="5" t="s">
        <v>4</v>
      </c>
      <c r="E2" s="5" t="s">
        <v>5</v>
      </c>
      <c r="F2" s="8" t="s">
        <v>6</v>
      </c>
      <c r="G2" s="8" t="s">
        <v>7</v>
      </c>
      <c r="H2" s="5" t="s">
        <v>206</v>
      </c>
      <c r="I2" s="8" t="s">
        <v>64</v>
      </c>
      <c r="J2" s="8" t="s">
        <v>9</v>
      </c>
      <c r="K2" s="8" t="s">
        <v>107</v>
      </c>
      <c r="L2" s="29"/>
      <c r="M2" s="29"/>
      <c r="N2" s="29"/>
    </row>
    <row r="3" spans="1:14">
      <c r="A3" s="27" t="s">
        <v>11</v>
      </c>
      <c r="B3" s="27"/>
      <c r="C3" s="27" t="s">
        <v>108</v>
      </c>
      <c r="D3" s="5" t="s">
        <v>18</v>
      </c>
      <c r="E3" s="40">
        <v>1700</v>
      </c>
      <c r="F3" s="41"/>
      <c r="G3" s="41">
        <f t="shared" ref="G3:G18" si="0">E3*F3</f>
        <v>0</v>
      </c>
      <c r="H3" s="9"/>
      <c r="I3" s="41">
        <f>G3*H3</f>
        <v>0</v>
      </c>
      <c r="J3" s="41">
        <f>K3/E3</f>
        <v>0</v>
      </c>
      <c r="K3" s="41">
        <f>G3+I3</f>
        <v>0</v>
      </c>
      <c r="L3" s="42"/>
      <c r="M3" s="42"/>
      <c r="N3" s="42"/>
    </row>
    <row r="4" spans="1:14">
      <c r="A4" s="27" t="s">
        <v>12</v>
      </c>
      <c r="B4" s="27"/>
      <c r="C4" s="27" t="s">
        <v>109</v>
      </c>
      <c r="D4" s="5" t="s">
        <v>18</v>
      </c>
      <c r="E4" s="40">
        <v>2000</v>
      </c>
      <c r="F4" s="41"/>
      <c r="G4" s="41">
        <f t="shared" si="0"/>
        <v>0</v>
      </c>
      <c r="H4" s="9"/>
      <c r="I4" s="41">
        <f t="shared" ref="I4:I18" si="1">G4*H4</f>
        <v>0</v>
      </c>
      <c r="J4" s="41">
        <f t="shared" ref="J4:J18" si="2">K4/E4</f>
        <v>0</v>
      </c>
      <c r="K4" s="41">
        <f t="shared" ref="K4:K18" si="3">G4+I4</f>
        <v>0</v>
      </c>
      <c r="L4" s="42"/>
      <c r="M4" s="42"/>
      <c r="N4" s="42"/>
    </row>
    <row r="5" spans="1:14">
      <c r="A5" s="27" t="s">
        <v>13</v>
      </c>
      <c r="B5" s="27"/>
      <c r="C5" s="27" t="s">
        <v>110</v>
      </c>
      <c r="D5" s="5" t="s">
        <v>18</v>
      </c>
      <c r="E5" s="40">
        <v>10000</v>
      </c>
      <c r="F5" s="41"/>
      <c r="G5" s="41">
        <f t="shared" si="0"/>
        <v>0</v>
      </c>
      <c r="H5" s="9"/>
      <c r="I5" s="41">
        <f t="shared" si="1"/>
        <v>0</v>
      </c>
      <c r="J5" s="41">
        <f t="shared" si="2"/>
        <v>0</v>
      </c>
      <c r="K5" s="41">
        <f t="shared" si="3"/>
        <v>0</v>
      </c>
      <c r="L5" s="42"/>
      <c r="M5" s="42"/>
      <c r="N5" s="42"/>
    </row>
    <row r="6" spans="1:14">
      <c r="A6" s="27" t="s">
        <v>14</v>
      </c>
      <c r="B6" s="27"/>
      <c r="C6" s="27" t="s">
        <v>111</v>
      </c>
      <c r="D6" s="5" t="s">
        <v>18</v>
      </c>
      <c r="E6" s="43">
        <v>1000</v>
      </c>
      <c r="F6" s="44"/>
      <c r="G6" s="41">
        <f t="shared" si="0"/>
        <v>0</v>
      </c>
      <c r="H6" s="17"/>
      <c r="I6" s="41">
        <f t="shared" si="1"/>
        <v>0</v>
      </c>
      <c r="J6" s="41">
        <f t="shared" si="2"/>
        <v>0</v>
      </c>
      <c r="K6" s="41">
        <f t="shared" si="3"/>
        <v>0</v>
      </c>
      <c r="L6" s="42"/>
      <c r="M6" s="42"/>
      <c r="N6" s="42"/>
    </row>
    <row r="7" spans="1:14">
      <c r="A7" s="27" t="s">
        <v>15</v>
      </c>
      <c r="B7" s="27"/>
      <c r="C7" s="27" t="s">
        <v>112</v>
      </c>
      <c r="D7" s="5" t="s">
        <v>18</v>
      </c>
      <c r="E7" s="45">
        <v>500</v>
      </c>
      <c r="F7" s="44"/>
      <c r="G7" s="41">
        <f t="shared" si="0"/>
        <v>0</v>
      </c>
      <c r="H7" s="17"/>
      <c r="I7" s="41">
        <f t="shared" si="1"/>
        <v>0</v>
      </c>
      <c r="J7" s="41">
        <f t="shared" si="2"/>
        <v>0</v>
      </c>
      <c r="K7" s="41">
        <f t="shared" si="3"/>
        <v>0</v>
      </c>
      <c r="L7" s="42"/>
      <c r="M7" s="42"/>
      <c r="N7" s="42"/>
    </row>
    <row r="8" spans="1:14">
      <c r="A8" s="27" t="s">
        <v>16</v>
      </c>
      <c r="B8" s="27"/>
      <c r="C8" s="27" t="s">
        <v>113</v>
      </c>
      <c r="D8" s="5" t="s">
        <v>18</v>
      </c>
      <c r="E8" s="45">
        <v>500</v>
      </c>
      <c r="F8" s="44"/>
      <c r="G8" s="41">
        <f t="shared" si="0"/>
        <v>0</v>
      </c>
      <c r="H8" s="17"/>
      <c r="I8" s="41">
        <f t="shared" si="1"/>
        <v>0</v>
      </c>
      <c r="J8" s="41">
        <f t="shared" si="2"/>
        <v>0</v>
      </c>
      <c r="K8" s="41">
        <f t="shared" si="3"/>
        <v>0</v>
      </c>
      <c r="L8" s="42"/>
      <c r="M8" s="42"/>
      <c r="N8" s="42"/>
    </row>
    <row r="9" spans="1:14">
      <c r="A9" s="4" t="s">
        <v>19</v>
      </c>
      <c r="B9" s="27"/>
      <c r="C9" s="45" t="s">
        <v>114</v>
      </c>
      <c r="D9" s="6" t="s">
        <v>18</v>
      </c>
      <c r="E9" s="45">
        <v>500</v>
      </c>
      <c r="F9" s="44"/>
      <c r="G9" s="41">
        <f t="shared" si="0"/>
        <v>0</v>
      </c>
      <c r="H9" s="17"/>
      <c r="I9" s="41">
        <f t="shared" si="1"/>
        <v>0</v>
      </c>
      <c r="J9" s="41">
        <f t="shared" si="2"/>
        <v>0</v>
      </c>
      <c r="K9" s="41">
        <f t="shared" si="3"/>
        <v>0</v>
      </c>
      <c r="L9" s="42"/>
      <c r="M9" s="42"/>
      <c r="N9" s="42"/>
    </row>
    <row r="10" spans="1:14">
      <c r="A10" s="4" t="s">
        <v>20</v>
      </c>
      <c r="B10" s="27"/>
      <c r="C10" s="45" t="s">
        <v>115</v>
      </c>
      <c r="D10" s="6" t="s">
        <v>18</v>
      </c>
      <c r="E10" s="45">
        <v>6000</v>
      </c>
      <c r="F10" s="44"/>
      <c r="G10" s="41">
        <f t="shared" si="0"/>
        <v>0</v>
      </c>
      <c r="H10" s="17"/>
      <c r="I10" s="41">
        <f t="shared" si="1"/>
        <v>0</v>
      </c>
      <c r="J10" s="41">
        <f t="shared" si="2"/>
        <v>0</v>
      </c>
      <c r="K10" s="41">
        <f t="shared" si="3"/>
        <v>0</v>
      </c>
      <c r="L10" s="42"/>
      <c r="M10" s="42"/>
      <c r="N10" s="42"/>
    </row>
    <row r="11" spans="1:14">
      <c r="A11" s="4" t="s">
        <v>21</v>
      </c>
      <c r="B11" s="27"/>
      <c r="C11" s="45" t="s">
        <v>116</v>
      </c>
      <c r="D11" s="6" t="s">
        <v>18</v>
      </c>
      <c r="E11" s="45">
        <v>500</v>
      </c>
      <c r="F11" s="44"/>
      <c r="G11" s="41">
        <f t="shared" si="0"/>
        <v>0</v>
      </c>
      <c r="H11" s="17"/>
      <c r="I11" s="41">
        <f t="shared" si="1"/>
        <v>0</v>
      </c>
      <c r="J11" s="41">
        <f t="shared" si="2"/>
        <v>0</v>
      </c>
      <c r="K11" s="41">
        <f t="shared" si="3"/>
        <v>0</v>
      </c>
      <c r="L11" s="42"/>
      <c r="M11" s="42"/>
      <c r="N11" s="42"/>
    </row>
    <row r="12" spans="1:14">
      <c r="A12" s="4" t="s">
        <v>76</v>
      </c>
      <c r="B12" s="27"/>
      <c r="C12" s="45" t="s">
        <v>117</v>
      </c>
      <c r="D12" s="6" t="s">
        <v>18</v>
      </c>
      <c r="E12" s="45">
        <v>150</v>
      </c>
      <c r="F12" s="44"/>
      <c r="G12" s="41">
        <f t="shared" si="0"/>
        <v>0</v>
      </c>
      <c r="H12" s="17"/>
      <c r="I12" s="41">
        <f t="shared" si="1"/>
        <v>0</v>
      </c>
      <c r="J12" s="41">
        <f t="shared" si="2"/>
        <v>0</v>
      </c>
      <c r="K12" s="41">
        <f t="shared" si="3"/>
        <v>0</v>
      </c>
      <c r="L12" s="42"/>
      <c r="M12" s="42"/>
      <c r="N12" s="42"/>
    </row>
    <row r="13" spans="1:14">
      <c r="A13" s="4" t="s">
        <v>78</v>
      </c>
      <c r="B13" s="27"/>
      <c r="C13" s="27" t="s">
        <v>118</v>
      </c>
      <c r="D13" s="5" t="s">
        <v>18</v>
      </c>
      <c r="E13" s="43">
        <v>3000</v>
      </c>
      <c r="F13" s="44"/>
      <c r="G13" s="41">
        <f t="shared" si="0"/>
        <v>0</v>
      </c>
      <c r="H13" s="17"/>
      <c r="I13" s="41">
        <f t="shared" si="1"/>
        <v>0</v>
      </c>
      <c r="J13" s="41">
        <f t="shared" si="2"/>
        <v>0</v>
      </c>
      <c r="K13" s="41">
        <f t="shared" si="3"/>
        <v>0</v>
      </c>
      <c r="L13" s="42"/>
      <c r="M13" s="42"/>
      <c r="N13" s="42"/>
    </row>
    <row r="14" spans="1:14">
      <c r="A14" s="4" t="s">
        <v>80</v>
      </c>
      <c r="B14" s="27"/>
      <c r="C14" s="27" t="s">
        <v>119</v>
      </c>
      <c r="D14" s="5" t="s">
        <v>18</v>
      </c>
      <c r="E14" s="43">
        <v>2700</v>
      </c>
      <c r="F14" s="44"/>
      <c r="G14" s="41">
        <f t="shared" si="0"/>
        <v>0</v>
      </c>
      <c r="H14" s="17"/>
      <c r="I14" s="41">
        <f t="shared" si="1"/>
        <v>0</v>
      </c>
      <c r="J14" s="41">
        <f t="shared" si="2"/>
        <v>0</v>
      </c>
      <c r="K14" s="41">
        <f t="shared" si="3"/>
        <v>0</v>
      </c>
      <c r="L14" s="42"/>
      <c r="M14" s="42"/>
      <c r="N14" s="42"/>
    </row>
    <row r="15" spans="1:14">
      <c r="A15" s="4" t="s">
        <v>82</v>
      </c>
      <c r="B15" s="27"/>
      <c r="C15" s="27" t="s">
        <v>120</v>
      </c>
      <c r="D15" s="5" t="s">
        <v>18</v>
      </c>
      <c r="E15" s="43">
        <v>60000</v>
      </c>
      <c r="F15" s="44"/>
      <c r="G15" s="41">
        <f t="shared" si="0"/>
        <v>0</v>
      </c>
      <c r="H15" s="17"/>
      <c r="I15" s="41">
        <f t="shared" si="1"/>
        <v>0</v>
      </c>
      <c r="J15" s="41">
        <f t="shared" si="2"/>
        <v>0</v>
      </c>
      <c r="K15" s="41">
        <f t="shared" si="3"/>
        <v>0</v>
      </c>
      <c r="L15" s="42"/>
      <c r="M15" s="42"/>
      <c r="N15" s="42"/>
    </row>
    <row r="16" spans="1:14">
      <c r="A16" s="4" t="s">
        <v>84</v>
      </c>
      <c r="B16" s="27"/>
      <c r="C16" s="27" t="s">
        <v>121</v>
      </c>
      <c r="D16" s="5" t="s">
        <v>18</v>
      </c>
      <c r="E16" s="43">
        <v>2000</v>
      </c>
      <c r="F16" s="44"/>
      <c r="G16" s="41">
        <f t="shared" si="0"/>
        <v>0</v>
      </c>
      <c r="H16" s="17"/>
      <c r="I16" s="41">
        <f t="shared" si="1"/>
        <v>0</v>
      </c>
      <c r="J16" s="41">
        <f t="shared" si="2"/>
        <v>0</v>
      </c>
      <c r="K16" s="41">
        <f t="shared" si="3"/>
        <v>0</v>
      </c>
      <c r="L16" s="42"/>
      <c r="M16" s="42"/>
      <c r="N16" s="42"/>
    </row>
    <row r="17" spans="1:15">
      <c r="A17" s="4" t="s">
        <v>86</v>
      </c>
      <c r="B17" s="27"/>
      <c r="C17" s="27" t="s">
        <v>122</v>
      </c>
      <c r="D17" s="5" t="s">
        <v>18</v>
      </c>
      <c r="E17" s="43">
        <v>10000</v>
      </c>
      <c r="F17" s="44"/>
      <c r="G17" s="41">
        <f t="shared" si="0"/>
        <v>0</v>
      </c>
      <c r="H17" s="17"/>
      <c r="I17" s="41">
        <f t="shared" si="1"/>
        <v>0</v>
      </c>
      <c r="J17" s="41">
        <f t="shared" si="2"/>
        <v>0</v>
      </c>
      <c r="K17" s="41">
        <f t="shared" si="3"/>
        <v>0</v>
      </c>
      <c r="L17" s="42"/>
      <c r="M17" s="42"/>
      <c r="N17" s="42"/>
    </row>
    <row r="18" spans="1:15" ht="21.6" customHeight="1">
      <c r="A18" s="4" t="s">
        <v>88</v>
      </c>
      <c r="B18" s="27"/>
      <c r="C18" s="27" t="s">
        <v>208</v>
      </c>
      <c r="D18" s="5" t="s">
        <v>18</v>
      </c>
      <c r="E18" s="43">
        <v>1020</v>
      </c>
      <c r="F18" s="44"/>
      <c r="G18" s="41">
        <f t="shared" si="0"/>
        <v>0</v>
      </c>
      <c r="H18" s="17"/>
      <c r="I18" s="41">
        <f t="shared" si="1"/>
        <v>0</v>
      </c>
      <c r="J18" s="41">
        <f t="shared" si="2"/>
        <v>0</v>
      </c>
      <c r="K18" s="41">
        <f t="shared" si="3"/>
        <v>0</v>
      </c>
      <c r="L18" s="42"/>
      <c r="M18" s="42"/>
      <c r="N18" s="42"/>
    </row>
    <row r="19" spans="1:15" s="47" customFormat="1" ht="18.75" customHeight="1">
      <c r="A19" s="140" t="s">
        <v>22</v>
      </c>
      <c r="B19" s="140"/>
      <c r="C19" s="140"/>
      <c r="D19" s="140"/>
      <c r="E19" s="140"/>
      <c r="F19" s="140"/>
      <c r="G19" s="23">
        <f>SUM(G3:G18)</f>
        <v>0</v>
      </c>
      <c r="H19" s="1" t="s">
        <v>39</v>
      </c>
      <c r="I19" s="23">
        <f>SUM(I3:I18)</f>
        <v>0</v>
      </c>
      <c r="J19" s="3" t="s">
        <v>39</v>
      </c>
      <c r="K19" s="23">
        <f>SUM(K3:K18)</f>
        <v>0</v>
      </c>
      <c r="L19" s="46"/>
      <c r="M19" s="46"/>
      <c r="N19" s="46"/>
    </row>
    <row r="20" spans="1:15" ht="21.75" customHeight="1">
      <c r="A20" s="141" t="s">
        <v>123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42"/>
      <c r="M20" s="42"/>
      <c r="N20" s="42"/>
    </row>
    <row r="21" spans="1:15" ht="20.25" customHeight="1">
      <c r="A21" s="138" t="s">
        <v>124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42"/>
      <c r="M21" s="42"/>
      <c r="N21" s="42"/>
    </row>
    <row r="22" spans="1:15" ht="12.75" customHeight="1">
      <c r="A22" s="142" t="s">
        <v>125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42"/>
      <c r="M22" s="42"/>
      <c r="N22" s="42"/>
    </row>
    <row r="23" spans="1:15" ht="12.75" customHeight="1">
      <c r="A23" s="22" t="s">
        <v>23</v>
      </c>
      <c r="B23" s="139" t="s">
        <v>126</v>
      </c>
      <c r="C23" s="139"/>
      <c r="D23" s="139"/>
      <c r="E23" s="139"/>
      <c r="F23" s="139"/>
      <c r="G23" s="139"/>
      <c r="H23" s="139"/>
      <c r="I23" s="139"/>
      <c r="J23" s="139"/>
      <c r="K23" s="139"/>
      <c r="L23" s="48"/>
      <c r="M23" s="42"/>
      <c r="N23" s="42"/>
      <c r="O23" s="42"/>
    </row>
    <row r="24" spans="1:15" ht="12.75" customHeight="1">
      <c r="A24" s="22" t="s">
        <v>23</v>
      </c>
      <c r="B24" s="116" t="s">
        <v>127</v>
      </c>
      <c r="C24" s="116"/>
      <c r="D24" s="116"/>
      <c r="E24" s="116"/>
      <c r="F24" s="116"/>
      <c r="G24" s="116"/>
      <c r="H24" s="116"/>
      <c r="I24" s="116"/>
      <c r="J24" s="116"/>
      <c r="K24" s="116"/>
      <c r="L24" s="48"/>
      <c r="M24" s="42"/>
      <c r="N24" s="42"/>
      <c r="O24" s="42"/>
    </row>
    <row r="25" spans="1:15" ht="12.75" customHeight="1">
      <c r="A25" s="22" t="s">
        <v>23</v>
      </c>
      <c r="B25" s="116" t="s">
        <v>128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48"/>
      <c r="M25" s="42"/>
      <c r="N25" s="42"/>
      <c r="O25" s="42"/>
    </row>
    <row r="26" spans="1:15" ht="12.75" customHeight="1">
      <c r="A26" s="22" t="s">
        <v>23</v>
      </c>
      <c r="B26" s="116" t="s">
        <v>129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48"/>
      <c r="M26" s="42"/>
      <c r="N26" s="42"/>
      <c r="O26" s="42"/>
    </row>
    <row r="27" spans="1:15" s="26" customFormat="1" ht="12.75" customHeight="1">
      <c r="A27" s="49" t="s">
        <v>23</v>
      </c>
      <c r="B27" s="117" t="s">
        <v>130</v>
      </c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5" ht="12.75" customHeight="1">
      <c r="A28" s="138" t="s">
        <v>131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42"/>
      <c r="M28" s="42"/>
      <c r="N28" s="42"/>
    </row>
    <row r="29" spans="1:15" ht="12.75" customHeight="1">
      <c r="A29" s="22" t="s">
        <v>23</v>
      </c>
      <c r="B29" s="139" t="s">
        <v>126</v>
      </c>
      <c r="C29" s="139"/>
      <c r="D29" s="139"/>
      <c r="E29" s="139"/>
      <c r="F29" s="139"/>
      <c r="G29" s="139"/>
      <c r="H29" s="139"/>
      <c r="I29" s="139"/>
      <c r="J29" s="139"/>
      <c r="K29" s="139"/>
      <c r="L29" s="48"/>
      <c r="M29" s="42"/>
      <c r="N29" s="42"/>
      <c r="O29" s="42"/>
    </row>
    <row r="30" spans="1:15" ht="12.75" customHeight="1">
      <c r="A30" s="22" t="s">
        <v>23</v>
      </c>
      <c r="B30" s="136" t="s">
        <v>132</v>
      </c>
      <c r="C30" s="136"/>
      <c r="D30" s="136"/>
      <c r="E30" s="136"/>
      <c r="F30" s="136"/>
      <c r="G30" s="136"/>
      <c r="H30" s="136"/>
      <c r="I30" s="136"/>
      <c r="J30" s="136"/>
      <c r="K30" s="136"/>
      <c r="L30" s="48"/>
      <c r="M30" s="42"/>
      <c r="N30" s="42"/>
      <c r="O30" s="42"/>
    </row>
    <row r="31" spans="1:15" ht="12.75" customHeight="1">
      <c r="A31" s="22" t="s">
        <v>23</v>
      </c>
      <c r="B31" s="136" t="s">
        <v>133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48"/>
      <c r="M31" s="42"/>
      <c r="N31" s="42"/>
      <c r="O31" s="42"/>
    </row>
    <row r="32" spans="1:15" ht="12.75" customHeight="1">
      <c r="A32" s="22" t="s">
        <v>23</v>
      </c>
      <c r="B32" s="136" t="s">
        <v>134</v>
      </c>
      <c r="C32" s="136"/>
      <c r="D32" s="136"/>
      <c r="E32" s="136"/>
      <c r="F32" s="136"/>
      <c r="G32" s="136"/>
      <c r="H32" s="136"/>
      <c r="I32" s="136"/>
      <c r="J32" s="136"/>
      <c r="K32" s="136"/>
      <c r="L32" s="48"/>
      <c r="M32" s="42"/>
      <c r="N32" s="42"/>
      <c r="O32" s="42"/>
    </row>
    <row r="33" spans="1:15" ht="12.75" customHeight="1">
      <c r="A33" s="49" t="s">
        <v>23</v>
      </c>
      <c r="B33" s="136" t="s">
        <v>135</v>
      </c>
      <c r="C33" s="136"/>
      <c r="D33" s="136"/>
      <c r="E33" s="136"/>
      <c r="F33" s="136"/>
      <c r="G33" s="136"/>
      <c r="H33" s="136"/>
      <c r="I33" s="136"/>
      <c r="J33" s="136"/>
      <c r="K33" s="136"/>
      <c r="L33" s="48"/>
      <c r="M33" s="42"/>
      <c r="N33" s="42"/>
      <c r="O33" s="42"/>
    </row>
    <row r="34" spans="1:15" ht="12.75" customHeight="1">
      <c r="A34" s="22" t="s">
        <v>23</v>
      </c>
      <c r="B34" s="136" t="s">
        <v>136</v>
      </c>
      <c r="C34" s="136"/>
      <c r="D34" s="136"/>
      <c r="E34" s="136"/>
      <c r="F34" s="136"/>
      <c r="G34" s="136"/>
      <c r="H34" s="136"/>
      <c r="I34" s="136"/>
      <c r="J34" s="136"/>
      <c r="K34" s="136"/>
      <c r="L34" s="48"/>
      <c r="M34" s="42"/>
      <c r="N34" s="42"/>
      <c r="O34" s="42"/>
    </row>
    <row r="35" spans="1:15" ht="12.75" customHeight="1">
      <c r="A35" s="22" t="s">
        <v>23</v>
      </c>
      <c r="B35" s="136" t="s">
        <v>137</v>
      </c>
      <c r="C35" s="136"/>
      <c r="D35" s="136"/>
      <c r="E35" s="136"/>
      <c r="F35" s="136"/>
      <c r="G35" s="136"/>
      <c r="H35" s="136"/>
      <c r="I35" s="136"/>
      <c r="J35" s="136"/>
      <c r="K35" s="136"/>
      <c r="L35" s="48"/>
      <c r="M35" s="42"/>
      <c r="N35" s="42"/>
      <c r="O35" s="42"/>
    </row>
    <row r="36" spans="1:15" ht="12.75" customHeight="1">
      <c r="A36" s="22" t="s">
        <v>23</v>
      </c>
      <c r="B36" s="136" t="s">
        <v>138</v>
      </c>
      <c r="C36" s="136"/>
      <c r="D36" s="136"/>
      <c r="E36" s="136"/>
      <c r="F36" s="136"/>
      <c r="G36" s="136"/>
      <c r="H36" s="136"/>
      <c r="I36" s="136"/>
      <c r="J36" s="136"/>
      <c r="K36" s="136"/>
      <c r="L36" s="48"/>
      <c r="M36" s="42"/>
      <c r="N36" s="42"/>
      <c r="O36" s="42"/>
    </row>
    <row r="37" spans="1:15" ht="12.75" customHeight="1">
      <c r="A37" s="22" t="s">
        <v>23</v>
      </c>
      <c r="B37" s="136" t="s">
        <v>139</v>
      </c>
      <c r="C37" s="136"/>
      <c r="D37" s="136"/>
      <c r="E37" s="136"/>
      <c r="F37" s="136"/>
      <c r="G37" s="136"/>
      <c r="H37" s="136"/>
      <c r="I37" s="136"/>
      <c r="J37" s="136"/>
      <c r="K37" s="136"/>
      <c r="L37" s="48"/>
      <c r="M37" s="42"/>
      <c r="N37" s="42"/>
      <c r="O37" s="42"/>
    </row>
    <row r="38" spans="1:15" ht="12.75" customHeight="1">
      <c r="A38" s="49" t="s">
        <v>23</v>
      </c>
      <c r="B38" s="136" t="s">
        <v>130</v>
      </c>
      <c r="C38" s="136"/>
      <c r="D38" s="136"/>
      <c r="E38" s="136"/>
      <c r="F38" s="136"/>
      <c r="G38" s="136"/>
      <c r="H38" s="136"/>
      <c r="I38" s="136"/>
      <c r="J38" s="136"/>
      <c r="K38" s="136"/>
      <c r="L38" s="48"/>
      <c r="M38" s="42"/>
      <c r="N38" s="42"/>
      <c r="O38" s="42"/>
    </row>
    <row r="39" spans="1:15" ht="12.75" customHeight="1">
      <c r="A39" s="138" t="s">
        <v>140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</row>
    <row r="40" spans="1:15" ht="12.75" customHeight="1">
      <c r="A40" s="22" t="s">
        <v>23</v>
      </c>
      <c r="B40" s="136" t="s">
        <v>141</v>
      </c>
      <c r="C40" s="136"/>
      <c r="D40" s="136"/>
      <c r="E40" s="136"/>
      <c r="F40" s="136"/>
      <c r="G40" s="136"/>
      <c r="H40" s="136"/>
      <c r="I40" s="136"/>
      <c r="J40" s="136"/>
      <c r="K40" s="136"/>
      <c r="L40" s="48"/>
    </row>
    <row r="41" spans="1:15" ht="12.75" customHeight="1">
      <c r="A41" s="22" t="s">
        <v>23</v>
      </c>
      <c r="B41" s="136" t="s">
        <v>142</v>
      </c>
      <c r="C41" s="136"/>
      <c r="D41" s="136"/>
      <c r="E41" s="136"/>
      <c r="F41" s="136"/>
      <c r="G41" s="136"/>
      <c r="H41" s="136"/>
      <c r="I41" s="136"/>
      <c r="J41" s="136"/>
      <c r="K41" s="136"/>
      <c r="L41" s="48"/>
    </row>
    <row r="42" spans="1:15" s="47" customFormat="1" ht="12.75" customHeight="1">
      <c r="A42" s="138" t="s">
        <v>143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</row>
    <row r="43" spans="1:15" ht="12.75" customHeight="1">
      <c r="A43" s="22" t="s">
        <v>23</v>
      </c>
      <c r="B43" s="136" t="s">
        <v>144</v>
      </c>
      <c r="C43" s="136"/>
      <c r="D43" s="136"/>
      <c r="E43" s="136"/>
      <c r="F43" s="136"/>
      <c r="G43" s="136"/>
      <c r="H43" s="136"/>
      <c r="I43" s="136"/>
      <c r="J43" s="136"/>
      <c r="K43" s="136"/>
      <c r="L43" s="48"/>
    </row>
    <row r="44" spans="1:15" ht="12.75" customHeight="1">
      <c r="A44" s="22" t="s">
        <v>23</v>
      </c>
      <c r="B44" s="136" t="s">
        <v>145</v>
      </c>
      <c r="C44" s="136"/>
      <c r="D44" s="136"/>
      <c r="E44" s="136"/>
      <c r="F44" s="136"/>
      <c r="G44" s="136"/>
      <c r="H44" s="136"/>
      <c r="I44" s="136"/>
      <c r="J44" s="136"/>
      <c r="K44" s="136"/>
      <c r="L44" s="48"/>
    </row>
    <row r="45" spans="1:15" ht="12.75" customHeight="1">
      <c r="A45" s="22" t="s">
        <v>23</v>
      </c>
      <c r="B45" s="136" t="s">
        <v>146</v>
      </c>
      <c r="C45" s="136"/>
      <c r="D45" s="136"/>
      <c r="E45" s="136"/>
      <c r="F45" s="136"/>
      <c r="G45" s="136"/>
      <c r="H45" s="136"/>
      <c r="I45" s="136"/>
      <c r="J45" s="136"/>
      <c r="K45" s="136"/>
      <c r="L45" s="48"/>
    </row>
    <row r="46" spans="1:15" ht="12.75" customHeight="1">
      <c r="A46" s="49" t="s">
        <v>23</v>
      </c>
      <c r="B46" s="136" t="s">
        <v>147</v>
      </c>
      <c r="C46" s="136"/>
      <c r="D46" s="136"/>
      <c r="E46" s="136"/>
      <c r="F46" s="136"/>
      <c r="G46" s="136"/>
      <c r="H46" s="136"/>
      <c r="I46" s="136"/>
      <c r="J46" s="136"/>
      <c r="K46" s="136"/>
      <c r="L46" s="48"/>
    </row>
    <row r="47" spans="1:15" ht="12.75" customHeight="1">
      <c r="A47" s="22" t="s">
        <v>23</v>
      </c>
      <c r="B47" s="136" t="s">
        <v>148</v>
      </c>
      <c r="C47" s="136"/>
      <c r="D47" s="136"/>
      <c r="E47" s="136"/>
      <c r="F47" s="136"/>
      <c r="G47" s="136"/>
      <c r="H47" s="136"/>
      <c r="I47" s="136"/>
      <c r="J47" s="136"/>
      <c r="K47" s="136"/>
      <c r="L47" s="48"/>
    </row>
    <row r="48" spans="1:15" ht="12.75" customHeight="1">
      <c r="A48" s="138" t="s">
        <v>149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spans="1:12" ht="12.75" customHeight="1">
      <c r="A49" s="22" t="s">
        <v>23</v>
      </c>
      <c r="B49" s="136" t="s">
        <v>150</v>
      </c>
      <c r="C49" s="136"/>
      <c r="D49" s="136"/>
      <c r="E49" s="136"/>
      <c r="F49" s="136"/>
      <c r="G49" s="136"/>
      <c r="H49" s="136"/>
      <c r="I49" s="136"/>
      <c r="J49" s="136"/>
      <c r="K49" s="136"/>
      <c r="L49" s="48"/>
    </row>
    <row r="50" spans="1:12" ht="12.75" customHeight="1">
      <c r="A50" s="49" t="s">
        <v>23</v>
      </c>
      <c r="B50" s="136" t="s">
        <v>146</v>
      </c>
      <c r="C50" s="136"/>
      <c r="D50" s="136"/>
      <c r="E50" s="136"/>
      <c r="F50" s="136"/>
      <c r="G50" s="136"/>
      <c r="H50" s="136"/>
      <c r="I50" s="136"/>
      <c r="J50" s="136"/>
      <c r="K50" s="136"/>
      <c r="L50" s="48"/>
    </row>
    <row r="51" spans="1:12" ht="12.75" customHeight="1">
      <c r="A51" s="22" t="s">
        <v>23</v>
      </c>
      <c r="B51" s="136" t="s">
        <v>148</v>
      </c>
      <c r="C51" s="136"/>
      <c r="D51" s="136"/>
      <c r="E51" s="136"/>
      <c r="F51" s="136"/>
      <c r="G51" s="136"/>
      <c r="H51" s="136"/>
      <c r="I51" s="136"/>
      <c r="J51" s="136"/>
      <c r="K51" s="136"/>
      <c r="L51" s="48"/>
    </row>
    <row r="52" spans="1:12" s="47" customFormat="1" ht="12.75" customHeight="1">
      <c r="A52" s="138" t="s">
        <v>151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</row>
    <row r="53" spans="1:12" ht="12.75" customHeight="1">
      <c r="A53" s="22" t="s">
        <v>23</v>
      </c>
      <c r="B53" s="136" t="s">
        <v>152</v>
      </c>
      <c r="C53" s="136"/>
      <c r="D53" s="136"/>
      <c r="E53" s="136"/>
      <c r="F53" s="136"/>
      <c r="G53" s="136"/>
      <c r="H53" s="136"/>
      <c r="I53" s="136"/>
      <c r="J53" s="136"/>
      <c r="K53" s="136"/>
      <c r="L53" s="48"/>
    </row>
    <row r="54" spans="1:12" ht="12.75" customHeight="1">
      <c r="A54" s="49" t="s">
        <v>23</v>
      </c>
      <c r="B54" s="136" t="s">
        <v>153</v>
      </c>
      <c r="C54" s="136"/>
      <c r="D54" s="136"/>
      <c r="E54" s="136"/>
      <c r="F54" s="136"/>
      <c r="G54" s="136"/>
      <c r="H54" s="136"/>
      <c r="I54" s="136"/>
      <c r="J54" s="136"/>
      <c r="K54" s="136"/>
      <c r="L54" s="48"/>
    </row>
    <row r="55" spans="1:12" ht="12.75" customHeight="1">
      <c r="A55" s="22" t="s">
        <v>23</v>
      </c>
      <c r="B55" s="136" t="s">
        <v>154</v>
      </c>
      <c r="C55" s="136"/>
      <c r="D55" s="136"/>
      <c r="E55" s="136"/>
      <c r="F55" s="136"/>
      <c r="G55" s="136"/>
      <c r="H55" s="136"/>
      <c r="I55" s="136"/>
      <c r="J55" s="136"/>
      <c r="K55" s="136"/>
      <c r="L55" s="48"/>
    </row>
    <row r="56" spans="1:12" ht="12.75" customHeight="1">
      <c r="A56" s="138" t="s">
        <v>155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2" ht="12.75" customHeight="1">
      <c r="A57" s="22" t="s">
        <v>23</v>
      </c>
      <c r="B57" s="136" t="s">
        <v>156</v>
      </c>
      <c r="C57" s="136"/>
      <c r="D57" s="136"/>
      <c r="E57" s="136"/>
      <c r="F57" s="136"/>
      <c r="G57" s="136"/>
      <c r="H57" s="136"/>
      <c r="I57" s="136"/>
      <c r="J57" s="136"/>
      <c r="K57" s="136"/>
      <c r="L57" s="48"/>
    </row>
    <row r="58" spans="1:12" ht="12.75" customHeight="1">
      <c r="A58" s="49" t="s">
        <v>23</v>
      </c>
      <c r="B58" s="136" t="s">
        <v>157</v>
      </c>
      <c r="C58" s="136"/>
      <c r="D58" s="136"/>
      <c r="E58" s="136"/>
      <c r="F58" s="136"/>
      <c r="G58" s="136"/>
      <c r="H58" s="136"/>
      <c r="I58" s="136"/>
      <c r="J58" s="136"/>
      <c r="K58" s="136"/>
      <c r="L58" s="48"/>
    </row>
    <row r="59" spans="1:12" ht="12.75" customHeight="1">
      <c r="A59" s="22" t="s">
        <v>23</v>
      </c>
      <c r="B59" s="136" t="s">
        <v>158</v>
      </c>
      <c r="C59" s="136"/>
      <c r="D59" s="136"/>
      <c r="E59" s="136"/>
      <c r="F59" s="136"/>
      <c r="G59" s="136"/>
      <c r="H59" s="136"/>
      <c r="I59" s="136"/>
      <c r="J59" s="136"/>
      <c r="K59" s="136"/>
      <c r="L59" s="26"/>
    </row>
    <row r="60" spans="1:12" ht="12.75" customHeight="1">
      <c r="A60" s="22" t="s">
        <v>23</v>
      </c>
      <c r="B60" s="136" t="s">
        <v>159</v>
      </c>
      <c r="C60" s="136"/>
      <c r="D60" s="136"/>
      <c r="E60" s="136"/>
      <c r="F60" s="136"/>
      <c r="G60" s="136"/>
      <c r="H60" s="136"/>
      <c r="I60" s="136"/>
      <c r="J60" s="136"/>
      <c r="K60" s="136"/>
      <c r="L60" s="48"/>
    </row>
    <row r="61" spans="1:12" s="51" customFormat="1" ht="12.75" customHeight="1">
      <c r="A61" s="49" t="s">
        <v>23</v>
      </c>
      <c r="B61" s="137" t="s">
        <v>160</v>
      </c>
      <c r="C61" s="137"/>
      <c r="D61" s="137"/>
      <c r="E61" s="137"/>
      <c r="F61" s="137"/>
      <c r="G61" s="137"/>
      <c r="H61" s="137"/>
      <c r="I61" s="137"/>
      <c r="J61" s="137"/>
      <c r="K61" s="137"/>
      <c r="L61" s="50"/>
    </row>
    <row r="62" spans="1:12" ht="12.75" customHeight="1">
      <c r="A62" s="22" t="s">
        <v>23</v>
      </c>
      <c r="B62" s="136" t="s">
        <v>153</v>
      </c>
      <c r="C62" s="136"/>
      <c r="D62" s="136"/>
      <c r="E62" s="136"/>
      <c r="F62" s="136"/>
      <c r="G62" s="136"/>
      <c r="H62" s="136"/>
      <c r="I62" s="136"/>
      <c r="J62" s="136"/>
      <c r="K62" s="136"/>
      <c r="L62" s="48"/>
    </row>
    <row r="63" spans="1:12">
      <c r="A63" s="134" t="s">
        <v>227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</row>
    <row r="64" spans="1:12" ht="50.25" customHeight="1">
      <c r="A64" s="135" t="s">
        <v>203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</row>
  </sheetData>
  <sheetProtection selectLockedCells="1" selectUnlockedCells="1"/>
  <mergeCells count="48">
    <mergeCell ref="A19:F19"/>
    <mergeCell ref="A20:K20"/>
    <mergeCell ref="A21:K21"/>
    <mergeCell ref="A22:K22"/>
    <mergeCell ref="A1:I1"/>
    <mergeCell ref="J1:K1"/>
    <mergeCell ref="B23:K23"/>
    <mergeCell ref="B24:K24"/>
    <mergeCell ref="B25:K25"/>
    <mergeCell ref="B26:K26"/>
    <mergeCell ref="B27:K27"/>
    <mergeCell ref="A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38:K38"/>
    <mergeCell ref="A39:K39"/>
    <mergeCell ref="B40:K40"/>
    <mergeCell ref="B41:K41"/>
    <mergeCell ref="A42:K42"/>
    <mergeCell ref="B43:K43"/>
    <mergeCell ref="B44:K44"/>
    <mergeCell ref="B45:K45"/>
    <mergeCell ref="B46:K46"/>
    <mergeCell ref="B47:K47"/>
    <mergeCell ref="B59:K59"/>
    <mergeCell ref="A48:K48"/>
    <mergeCell ref="B49:K49"/>
    <mergeCell ref="B50:K50"/>
    <mergeCell ref="B51:K51"/>
    <mergeCell ref="A52:K52"/>
    <mergeCell ref="B53:K53"/>
    <mergeCell ref="B54:K54"/>
    <mergeCell ref="B55:K55"/>
    <mergeCell ref="A56:K56"/>
    <mergeCell ref="B57:K57"/>
    <mergeCell ref="B58:K58"/>
    <mergeCell ref="A63:K63"/>
    <mergeCell ref="A64:K64"/>
    <mergeCell ref="B60:K60"/>
    <mergeCell ref="B61:K61"/>
    <mergeCell ref="B62:K62"/>
  </mergeCells>
  <pageMargins left="0.45833333333333331" right="0.2361111111111111" top="0.4375" bottom="0.5" header="0.23958333333333334" footer="0.51180555555555551"/>
  <pageSetup paperSize="9" firstPageNumber="0" orientation="landscape" r:id="rId1"/>
  <headerFooter alignWithMargins="0">
    <oddHeader>&amp;R1/2021/TP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A2DE-F45D-412A-ADA8-44B6B5587C7D}">
  <dimension ref="A1:K7"/>
  <sheetViews>
    <sheetView zoomScaleNormal="100" workbookViewId="0">
      <selection sqref="A1:I1"/>
    </sheetView>
  </sheetViews>
  <sheetFormatPr defaultRowHeight="12.75"/>
  <cols>
    <col min="1" max="1" width="6.85546875" style="31" customWidth="1"/>
    <col min="2" max="2" width="27.7109375" style="31" customWidth="1"/>
    <col min="3" max="3" width="22.85546875" style="31" customWidth="1"/>
    <col min="4" max="5" width="9.140625" style="31"/>
    <col min="6" max="7" width="10.42578125" style="31" customWidth="1"/>
    <col min="8" max="8" width="6.5703125" style="31" customWidth="1"/>
    <col min="9" max="9" width="9.140625" style="31"/>
    <col min="10" max="11" width="10.42578125" style="31" customWidth="1"/>
    <col min="12" max="16384" width="9.140625" style="31"/>
  </cols>
  <sheetData>
    <row r="1" spans="1:11" s="98" customFormat="1" ht="36" customHeight="1">
      <c r="A1" s="125" t="s">
        <v>218</v>
      </c>
      <c r="B1" s="145"/>
      <c r="C1" s="145"/>
      <c r="D1" s="145"/>
      <c r="E1" s="145"/>
      <c r="F1" s="145"/>
      <c r="G1" s="145"/>
      <c r="H1" s="145"/>
      <c r="I1" s="145"/>
      <c r="J1" s="127" t="str">
        <f>'pakiet 1'!J1:K1</f>
        <v>Zał. nr 2</v>
      </c>
      <c r="K1" s="146"/>
    </row>
    <row r="2" spans="1:11" s="112" customFormat="1" ht="38.25">
      <c r="A2" s="111" t="s">
        <v>1</v>
      </c>
      <c r="B2" s="111" t="s">
        <v>161</v>
      </c>
      <c r="C2" s="111" t="s">
        <v>212</v>
      </c>
      <c r="D2" s="111" t="s">
        <v>4</v>
      </c>
      <c r="E2" s="111" t="s">
        <v>5</v>
      </c>
      <c r="F2" s="81" t="s">
        <v>6</v>
      </c>
      <c r="G2" s="81" t="s">
        <v>162</v>
      </c>
      <c r="H2" s="111" t="s">
        <v>0</v>
      </c>
      <c r="I2" s="81" t="s">
        <v>8</v>
      </c>
      <c r="J2" s="81" t="s">
        <v>9</v>
      </c>
      <c r="K2" s="81" t="s">
        <v>163</v>
      </c>
    </row>
    <row r="3" spans="1:11">
      <c r="A3" s="143" t="s">
        <v>213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>
      <c r="A4" s="82" t="s">
        <v>11</v>
      </c>
      <c r="B4" s="84" t="s">
        <v>214</v>
      </c>
      <c r="C4" s="83"/>
      <c r="D4" s="110" t="s">
        <v>18</v>
      </c>
      <c r="E4" s="85">
        <v>20</v>
      </c>
      <c r="F4" s="86"/>
      <c r="G4" s="97">
        <f>E4*F4</f>
        <v>0</v>
      </c>
      <c r="H4" s="87"/>
      <c r="I4" s="97">
        <f>G4*H4</f>
        <v>0</v>
      </c>
      <c r="J4" s="97">
        <f>K4/E4</f>
        <v>0</v>
      </c>
      <c r="K4" s="97">
        <f>G4+I4</f>
        <v>0</v>
      </c>
    </row>
    <row r="5" spans="1:11">
      <c r="A5" s="82" t="s">
        <v>12</v>
      </c>
      <c r="B5" s="84" t="s">
        <v>215</v>
      </c>
      <c r="C5" s="83"/>
      <c r="D5" s="110" t="s">
        <v>18</v>
      </c>
      <c r="E5" s="85">
        <v>20</v>
      </c>
      <c r="F5" s="88"/>
      <c r="G5" s="97">
        <f t="shared" ref="G5:G6" si="0">E5*F5</f>
        <v>0</v>
      </c>
      <c r="H5" s="87"/>
      <c r="I5" s="97">
        <f t="shared" ref="I5:I6" si="1">G5*H5</f>
        <v>0</v>
      </c>
      <c r="J5" s="97">
        <f t="shared" ref="J5:J6" si="2">K5/E5</f>
        <v>0</v>
      </c>
      <c r="K5" s="97">
        <f t="shared" ref="K5:K6" si="3">G5+I5</f>
        <v>0</v>
      </c>
    </row>
    <row r="6" spans="1:11">
      <c r="A6" s="82" t="s">
        <v>13</v>
      </c>
      <c r="B6" s="84" t="s">
        <v>216</v>
      </c>
      <c r="C6" s="83"/>
      <c r="D6" s="110" t="s">
        <v>18</v>
      </c>
      <c r="E6" s="85">
        <v>20</v>
      </c>
      <c r="F6" s="88"/>
      <c r="G6" s="97">
        <f t="shared" si="0"/>
        <v>0</v>
      </c>
      <c r="H6" s="87"/>
      <c r="I6" s="97">
        <f t="shared" si="1"/>
        <v>0</v>
      </c>
      <c r="J6" s="97">
        <f t="shared" si="2"/>
        <v>0</v>
      </c>
      <c r="K6" s="97">
        <f t="shared" si="3"/>
        <v>0</v>
      </c>
    </row>
    <row r="7" spans="1:11">
      <c r="A7" s="144" t="s">
        <v>217</v>
      </c>
      <c r="B7" s="144"/>
      <c r="C7" s="144"/>
      <c r="D7" s="144"/>
      <c r="E7" s="144"/>
      <c r="F7" s="144"/>
      <c r="G7" s="89">
        <f>SUM(G4:G6)</f>
        <v>0</v>
      </c>
      <c r="H7" s="90"/>
      <c r="I7" s="89">
        <f>SUM(I4:I6)</f>
        <v>0</v>
      </c>
      <c r="J7" s="89"/>
      <c r="K7" s="89">
        <f>SUM(K4:K6)</f>
        <v>0</v>
      </c>
    </row>
  </sheetData>
  <mergeCells count="4">
    <mergeCell ref="A3:K3"/>
    <mergeCell ref="A7:F7"/>
    <mergeCell ref="A1:I1"/>
    <mergeCell ref="J1:K1"/>
  </mergeCells>
  <pageMargins left="0.7" right="0.7" top="0.45833333333333331" bottom="0.75" header="0.22916666666666666" footer="0.3"/>
  <pageSetup paperSize="9" orientation="landscape" r:id="rId1"/>
  <headerFooter>
    <oddHeader>&amp;R1/2021/TP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zoomScale="80" zoomScaleNormal="80" workbookViewId="0">
      <selection sqref="A1:I1"/>
    </sheetView>
  </sheetViews>
  <sheetFormatPr defaultRowHeight="12.75"/>
  <cols>
    <col min="1" max="1" width="6.5703125" style="28" customWidth="1"/>
    <col min="2" max="2" width="9.140625" style="28"/>
    <col min="3" max="3" width="63.28515625" style="21" customWidth="1"/>
    <col min="4" max="4" width="5.28515625" style="28" customWidth="1"/>
    <col min="5" max="5" width="5" style="28" customWidth="1"/>
    <col min="6" max="6" width="7.42578125" style="30" customWidth="1"/>
    <col min="7" max="7" width="10" style="30" customWidth="1"/>
    <col min="8" max="8" width="5.42578125" style="28" customWidth="1"/>
    <col min="9" max="9" width="8.7109375" style="30" customWidth="1"/>
    <col min="10" max="10" width="9.42578125" style="30" customWidth="1"/>
    <col min="11" max="11" width="10" style="30" customWidth="1"/>
    <col min="12" max="16384" width="9.140625" style="28"/>
  </cols>
  <sheetData>
    <row r="1" spans="1:11" ht="36" customHeight="1">
      <c r="A1" s="125" t="s">
        <v>220</v>
      </c>
      <c r="B1" s="126"/>
      <c r="C1" s="126"/>
      <c r="D1" s="126"/>
      <c r="E1" s="126"/>
      <c r="F1" s="126"/>
      <c r="G1" s="126"/>
      <c r="H1" s="126"/>
      <c r="I1" s="126"/>
      <c r="J1" s="127" t="str">
        <f>'pakiet 1'!J1</f>
        <v>Zał. nr 2</v>
      </c>
      <c r="K1" s="128"/>
    </row>
    <row r="2" spans="1:11" ht="38.25">
      <c r="A2" s="5" t="s">
        <v>166</v>
      </c>
      <c r="B2" s="5" t="s">
        <v>167</v>
      </c>
      <c r="C2" s="5" t="s">
        <v>168</v>
      </c>
      <c r="D2" s="5" t="s">
        <v>169</v>
      </c>
      <c r="E2" s="5" t="s">
        <v>5</v>
      </c>
      <c r="F2" s="8" t="s">
        <v>6</v>
      </c>
      <c r="G2" s="8" t="s">
        <v>7</v>
      </c>
      <c r="H2" s="5" t="s">
        <v>170</v>
      </c>
      <c r="I2" s="8" t="s">
        <v>171</v>
      </c>
      <c r="J2" s="8" t="s">
        <v>172</v>
      </c>
      <c r="K2" s="8" t="s">
        <v>10</v>
      </c>
    </row>
    <row r="3" spans="1:11" ht="93.75" customHeight="1">
      <c r="A3" s="59" t="s">
        <v>11</v>
      </c>
      <c r="B3" s="59"/>
      <c r="C3" s="4" t="s">
        <v>173</v>
      </c>
      <c r="D3" s="59" t="s">
        <v>18</v>
      </c>
      <c r="E3" s="60">
        <v>10</v>
      </c>
      <c r="F3" s="61"/>
      <c r="G3" s="61">
        <f>F3*E3</f>
        <v>0</v>
      </c>
      <c r="H3" s="52"/>
      <c r="I3" s="61">
        <f>G3*H3</f>
        <v>0</v>
      </c>
      <c r="J3" s="61">
        <f>K3/E3</f>
        <v>0</v>
      </c>
      <c r="K3" s="61">
        <f>G3+I3</f>
        <v>0</v>
      </c>
    </row>
    <row r="4" spans="1:11" ht="93.75" customHeight="1">
      <c r="A4" s="59" t="s">
        <v>12</v>
      </c>
      <c r="B4" s="59"/>
      <c r="C4" s="4" t="s">
        <v>174</v>
      </c>
      <c r="D4" s="59" t="s">
        <v>18</v>
      </c>
      <c r="E4" s="60">
        <v>10</v>
      </c>
      <c r="F4" s="61"/>
      <c r="G4" s="61">
        <f t="shared" ref="G4:G5" si="0">F4*E4</f>
        <v>0</v>
      </c>
      <c r="H4" s="52"/>
      <c r="I4" s="61">
        <f t="shared" ref="I4:I5" si="1">G4*H4</f>
        <v>0</v>
      </c>
      <c r="J4" s="61">
        <f t="shared" ref="J4:J5" si="2">K4/E4</f>
        <v>0</v>
      </c>
      <c r="K4" s="61">
        <f t="shared" ref="K4:K5" si="3">G4+I4</f>
        <v>0</v>
      </c>
    </row>
    <row r="5" spans="1:11" ht="93.75" customHeight="1">
      <c r="A5" s="59" t="s">
        <v>13</v>
      </c>
      <c r="B5" s="59"/>
      <c r="C5" s="4" t="s">
        <v>175</v>
      </c>
      <c r="D5" s="59" t="s">
        <v>18</v>
      </c>
      <c r="E5" s="60">
        <v>20</v>
      </c>
      <c r="F5" s="61"/>
      <c r="G5" s="61">
        <f t="shared" si="0"/>
        <v>0</v>
      </c>
      <c r="H5" s="52"/>
      <c r="I5" s="61">
        <f t="shared" si="1"/>
        <v>0</v>
      </c>
      <c r="J5" s="61">
        <f t="shared" si="2"/>
        <v>0</v>
      </c>
      <c r="K5" s="61">
        <f t="shared" si="3"/>
        <v>0</v>
      </c>
    </row>
    <row r="6" spans="1:11" ht="28.5" customHeight="1">
      <c r="A6" s="147" t="s">
        <v>32</v>
      </c>
      <c r="B6" s="147"/>
      <c r="C6" s="147"/>
      <c r="D6" s="147"/>
      <c r="E6" s="62"/>
      <c r="F6" s="63"/>
      <c r="G6" s="18">
        <f>SUM(G3:G5)</f>
        <v>0</v>
      </c>
      <c r="H6" s="62"/>
      <c r="I6" s="18">
        <f>SUM(I3:I5)</f>
        <v>0</v>
      </c>
      <c r="J6" s="63"/>
      <c r="K6" s="18">
        <f>SUM(K3:K5)</f>
        <v>0</v>
      </c>
    </row>
  </sheetData>
  <sheetProtection selectLockedCells="1" selectUnlockedCells="1"/>
  <mergeCells count="3">
    <mergeCell ref="A6:D6"/>
    <mergeCell ref="A1:I1"/>
    <mergeCell ref="J1:K1"/>
  </mergeCells>
  <pageMargins left="0.44791666666666669" right="0.35416666666666669" top="0.5" bottom="0.74791666666666667" header="0.23958333333333334" footer="0.51180555555555551"/>
  <pageSetup paperSize="9" firstPageNumber="0" orientation="landscape" r:id="rId1"/>
  <headerFooter alignWithMargins="0">
    <oddHeader>&amp;R1/2021/TP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zoomScale="80" zoomScaleNormal="80" workbookViewId="0">
      <selection sqref="A1:I1"/>
    </sheetView>
  </sheetViews>
  <sheetFormatPr defaultRowHeight="12.75"/>
  <cols>
    <col min="1" max="1" width="4.5703125" style="39" customWidth="1"/>
    <col min="2" max="2" width="11.5703125" style="39" customWidth="1"/>
    <col min="3" max="3" width="59.85546875" style="39" customWidth="1"/>
    <col min="4" max="4" width="6.140625" style="39" customWidth="1"/>
    <col min="5" max="5" width="5.42578125" style="39" customWidth="1"/>
    <col min="6" max="6" width="8.42578125" style="39" customWidth="1"/>
    <col min="7" max="7" width="10.42578125" style="39" customWidth="1"/>
    <col min="8" max="8" width="6.140625" style="39" customWidth="1"/>
    <col min="9" max="10" width="9.140625" style="39"/>
    <col min="11" max="11" width="12.140625" style="39" customWidth="1"/>
    <col min="12" max="16384" width="9.140625" style="39"/>
  </cols>
  <sheetData>
    <row r="1" spans="1:12" s="28" customFormat="1" ht="36" customHeight="1">
      <c r="A1" s="125" t="s">
        <v>219</v>
      </c>
      <c r="B1" s="126"/>
      <c r="C1" s="126"/>
      <c r="D1" s="126"/>
      <c r="E1" s="126"/>
      <c r="F1" s="126"/>
      <c r="G1" s="126"/>
      <c r="H1" s="126"/>
      <c r="I1" s="126"/>
      <c r="J1" s="127" t="str">
        <f>'pakiet 1'!J1</f>
        <v>Zał. nr 2</v>
      </c>
      <c r="K1" s="128"/>
    </row>
    <row r="2" spans="1:12" s="28" customFormat="1" ht="38.25">
      <c r="A2" s="5" t="s">
        <v>1</v>
      </c>
      <c r="B2" s="5" t="s">
        <v>62</v>
      </c>
      <c r="C2" s="5" t="s">
        <v>161</v>
      </c>
      <c r="D2" s="5" t="s">
        <v>4</v>
      </c>
      <c r="E2" s="5" t="s">
        <v>5</v>
      </c>
      <c r="F2" s="5" t="s">
        <v>6</v>
      </c>
      <c r="G2" s="5" t="s">
        <v>162</v>
      </c>
      <c r="H2" s="5" t="s">
        <v>0</v>
      </c>
      <c r="I2" s="5" t="s">
        <v>8</v>
      </c>
      <c r="J2" s="5" t="s">
        <v>9</v>
      </c>
      <c r="K2" s="5" t="s">
        <v>163</v>
      </c>
      <c r="L2" s="29"/>
    </row>
    <row r="3" spans="1:12" s="28" customFormat="1" ht="159.75" customHeight="1">
      <c r="A3" s="12" t="s">
        <v>11</v>
      </c>
      <c r="B3" s="12"/>
      <c r="C3" s="67" t="s">
        <v>231</v>
      </c>
      <c r="D3" s="12" t="s">
        <v>176</v>
      </c>
      <c r="E3" s="12">
        <v>20</v>
      </c>
      <c r="F3" s="56"/>
      <c r="G3" s="56">
        <f>E3*F3</f>
        <v>0</v>
      </c>
      <c r="H3" s="13"/>
      <c r="I3" s="55">
        <f>G3*H3</f>
        <v>0</v>
      </c>
      <c r="J3" s="55">
        <f>K3/E3</f>
        <v>0</v>
      </c>
      <c r="K3" s="55">
        <f>G3+I3</f>
        <v>0</v>
      </c>
    </row>
    <row r="4" spans="1:12" s="28" customFormat="1" ht="203.25" customHeight="1">
      <c r="A4" s="80" t="s">
        <v>12</v>
      </c>
      <c r="B4" s="80"/>
      <c r="C4" s="79" t="s">
        <v>232</v>
      </c>
      <c r="D4" s="80" t="s">
        <v>176</v>
      </c>
      <c r="E4" s="80">
        <v>20</v>
      </c>
      <c r="F4" s="77"/>
      <c r="G4" s="56">
        <f t="shared" ref="G4:G6" si="0">E4*F4</f>
        <v>0</v>
      </c>
      <c r="H4" s="78"/>
      <c r="I4" s="55">
        <f t="shared" ref="I4:I6" si="1">G4*H4</f>
        <v>0</v>
      </c>
      <c r="J4" s="55">
        <f t="shared" ref="J4:J6" si="2">K4/E4</f>
        <v>0</v>
      </c>
      <c r="K4" s="55">
        <f t="shared" ref="K4:K6" si="3">G4+I4</f>
        <v>0</v>
      </c>
    </row>
    <row r="5" spans="1:12" s="28" customFormat="1" ht="177.75" customHeight="1">
      <c r="A5" s="91" t="s">
        <v>13</v>
      </c>
      <c r="B5" s="91"/>
      <c r="C5" s="92" t="s">
        <v>229</v>
      </c>
      <c r="D5" s="91" t="s">
        <v>176</v>
      </c>
      <c r="E5" s="91">
        <v>20</v>
      </c>
      <c r="F5" s="93"/>
      <c r="G5" s="56">
        <f t="shared" si="0"/>
        <v>0</v>
      </c>
      <c r="H5" s="94"/>
      <c r="I5" s="55">
        <f t="shared" si="1"/>
        <v>0</v>
      </c>
      <c r="J5" s="55">
        <f t="shared" si="2"/>
        <v>0</v>
      </c>
      <c r="K5" s="55">
        <f t="shared" si="3"/>
        <v>0</v>
      </c>
    </row>
    <row r="6" spans="1:12" s="28" customFormat="1" ht="191.25" customHeight="1">
      <c r="A6" s="57" t="s">
        <v>14</v>
      </c>
      <c r="B6" s="57"/>
      <c r="C6" s="69" t="s">
        <v>230</v>
      </c>
      <c r="D6" s="57" t="s">
        <v>176</v>
      </c>
      <c r="E6" s="57">
        <v>20</v>
      </c>
      <c r="F6" s="58"/>
      <c r="G6" s="56">
        <f t="shared" si="0"/>
        <v>0</v>
      </c>
      <c r="H6" s="70">
        <v>0.08</v>
      </c>
      <c r="I6" s="55">
        <f t="shared" si="1"/>
        <v>0</v>
      </c>
      <c r="J6" s="55">
        <f t="shared" si="2"/>
        <v>0</v>
      </c>
      <c r="K6" s="55">
        <f t="shared" si="3"/>
        <v>0</v>
      </c>
    </row>
    <row r="7" spans="1:12" s="28" customFormat="1" ht="24" customHeight="1">
      <c r="A7" s="148" t="s">
        <v>22</v>
      </c>
      <c r="B7" s="149"/>
      <c r="C7" s="149"/>
      <c r="D7" s="149"/>
      <c r="E7" s="149"/>
      <c r="F7" s="150"/>
      <c r="G7" s="25">
        <f>SUM(G3:G6)</f>
        <v>0</v>
      </c>
      <c r="H7" s="19"/>
      <c r="I7" s="18">
        <f>SUM(I3:I6)</f>
        <v>0</v>
      </c>
      <c r="J7" s="18"/>
      <c r="K7" s="18">
        <f>SUM(K3:K6)</f>
        <v>0</v>
      </c>
    </row>
  </sheetData>
  <sheetProtection selectLockedCells="1" selectUnlockedCells="1"/>
  <mergeCells count="3">
    <mergeCell ref="A1:I1"/>
    <mergeCell ref="J1:K1"/>
    <mergeCell ref="A7:F7"/>
  </mergeCells>
  <pageMargins left="0.45833333333333331" right="0.2361111111111111" top="0.51041666666666663" bottom="0.74791666666666667" header="0.30208333333333331" footer="0.51180555555555551"/>
  <pageSetup paperSize="9" firstPageNumber="0" orientation="landscape" r:id="rId1"/>
  <headerFooter alignWithMargins="0">
    <oddHeader>&amp;R1/2021/TP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3189-AD93-4167-A130-E5878DE06F50}">
  <dimension ref="A1:K6"/>
  <sheetViews>
    <sheetView zoomScaleNormal="100" workbookViewId="0">
      <selection sqref="A1:I1"/>
    </sheetView>
  </sheetViews>
  <sheetFormatPr defaultRowHeight="12.75"/>
  <cols>
    <col min="1" max="1" width="4.42578125" customWidth="1"/>
    <col min="2" max="2" width="11.42578125" customWidth="1"/>
    <col min="3" max="3" width="45.28515625" customWidth="1"/>
  </cols>
  <sheetData>
    <row r="1" spans="1:11" s="98" customFormat="1" ht="36" customHeight="1">
      <c r="A1" s="125" t="s">
        <v>226</v>
      </c>
      <c r="B1" s="126"/>
      <c r="C1" s="126"/>
      <c r="D1" s="126"/>
      <c r="E1" s="126"/>
      <c r="F1" s="126"/>
      <c r="G1" s="126"/>
      <c r="H1" s="126"/>
      <c r="I1" s="126"/>
      <c r="J1" s="127" t="str">
        <f>'pakiet 1'!J1:K1</f>
        <v>Zał. nr 2</v>
      </c>
      <c r="K1" s="128"/>
    </row>
    <row r="2" spans="1:11" ht="38.25">
      <c r="A2" s="96" t="s">
        <v>1</v>
      </c>
      <c r="B2" s="96" t="s">
        <v>62</v>
      </c>
      <c r="C2" s="96" t="s">
        <v>161</v>
      </c>
      <c r="D2" s="96" t="s">
        <v>4</v>
      </c>
      <c r="E2" s="96" t="s">
        <v>5</v>
      </c>
      <c r="F2" s="96" t="s">
        <v>6</v>
      </c>
      <c r="G2" s="96" t="s">
        <v>162</v>
      </c>
      <c r="H2" s="96" t="s">
        <v>0</v>
      </c>
      <c r="I2" s="96" t="s">
        <v>8</v>
      </c>
      <c r="J2" s="96" t="s">
        <v>9</v>
      </c>
      <c r="K2" s="96" t="s">
        <v>163</v>
      </c>
    </row>
    <row r="3" spans="1:11" ht="25.5">
      <c r="A3" s="100" t="s">
        <v>11</v>
      </c>
      <c r="B3" s="100"/>
      <c r="C3" s="103" t="s">
        <v>223</v>
      </c>
      <c r="D3" s="100" t="s">
        <v>224</v>
      </c>
      <c r="E3" s="100">
        <v>800</v>
      </c>
      <c r="F3" s="99"/>
      <c r="G3" s="101">
        <f>E3*F3</f>
        <v>0</v>
      </c>
      <c r="H3" s="102"/>
      <c r="I3" s="97">
        <f>-G3*H3</f>
        <v>0</v>
      </c>
      <c r="J3" s="97">
        <f>K3/E3</f>
        <v>0</v>
      </c>
      <c r="K3" s="101">
        <f>G3+I3</f>
        <v>0</v>
      </c>
    </row>
    <row r="4" spans="1:11">
      <c r="A4" s="104"/>
      <c r="B4" s="105"/>
      <c r="C4" s="106" t="s">
        <v>32</v>
      </c>
      <c r="D4" s="105"/>
      <c r="E4" s="105"/>
      <c r="F4" s="105"/>
      <c r="G4" s="107">
        <f>SUM(G3)</f>
        <v>0</v>
      </c>
      <c r="H4" s="108"/>
      <c r="I4" s="107">
        <f>SUM(I3)</f>
        <v>0</v>
      </c>
      <c r="J4" s="107"/>
      <c r="K4" s="109">
        <f>SUM(K3)</f>
        <v>0</v>
      </c>
    </row>
    <row r="5" spans="1:11">
      <c r="A5" s="152" t="s">
        <v>124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1" ht="71.25" customHeight="1">
      <c r="A6" s="98" t="s">
        <v>23</v>
      </c>
      <c r="B6" s="151" t="s">
        <v>225</v>
      </c>
      <c r="C6" s="151"/>
      <c r="D6" s="151"/>
      <c r="E6" s="151"/>
      <c r="F6" s="151"/>
      <c r="G6" s="151"/>
      <c r="H6" s="151"/>
      <c r="I6" s="151"/>
      <c r="J6" s="151"/>
      <c r="K6" s="135"/>
    </row>
  </sheetData>
  <mergeCells count="4">
    <mergeCell ref="B6:K6"/>
    <mergeCell ref="A5:K5"/>
    <mergeCell ref="A1:I1"/>
    <mergeCell ref="J1:K1"/>
  </mergeCells>
  <pageMargins left="0.7" right="0.55208333333333337" top="0.51041666666666663" bottom="0.75" header="0.3" footer="0.3"/>
  <pageSetup paperSize="9" orientation="landscape" r:id="rId1"/>
  <headerFooter>
    <oddHeader>&amp;R1/2021/TP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zoomScale="80" zoomScaleNormal="80" workbookViewId="0">
      <selection activeCell="J23" sqref="J23"/>
    </sheetView>
  </sheetViews>
  <sheetFormatPr defaultRowHeight="12.75"/>
  <cols>
    <col min="1" max="1" width="5.5703125" style="28" customWidth="1"/>
    <col min="2" max="2" width="49.5703125" style="21" customWidth="1"/>
    <col min="3" max="3" width="13" style="28" customWidth="1"/>
    <col min="4" max="4" width="7.42578125" style="28" customWidth="1"/>
    <col min="5" max="5" width="4.85546875" style="28" customWidth="1"/>
    <col min="6" max="6" width="9.140625" style="28"/>
    <col min="7" max="7" width="13" style="30" customWidth="1"/>
    <col min="8" max="8" width="7.42578125" style="28" customWidth="1"/>
    <col min="9" max="9" width="10.85546875" style="30" customWidth="1"/>
    <col min="10" max="10" width="10" style="28" customWidth="1"/>
    <col min="11" max="11" width="14.7109375" style="30" customWidth="1"/>
    <col min="12" max="16384" width="9.140625" style="28"/>
  </cols>
  <sheetData>
    <row r="1" spans="1:11" ht="36" customHeight="1">
      <c r="A1" s="125" t="s">
        <v>221</v>
      </c>
      <c r="B1" s="126"/>
      <c r="C1" s="126"/>
      <c r="D1" s="126"/>
      <c r="E1" s="126"/>
      <c r="F1" s="126"/>
      <c r="G1" s="126"/>
      <c r="H1" s="126"/>
      <c r="I1" s="126"/>
      <c r="J1" s="127" t="str">
        <f>'pakiet 1'!J1</f>
        <v>Zał. nr 2</v>
      </c>
      <c r="K1" s="128"/>
    </row>
    <row r="2" spans="1:11" ht="38.25">
      <c r="A2" s="5" t="s">
        <v>1</v>
      </c>
      <c r="B2" s="5" t="s">
        <v>164</v>
      </c>
      <c r="C2" s="5" t="s">
        <v>62</v>
      </c>
      <c r="D2" s="5" t="s">
        <v>4</v>
      </c>
      <c r="E2" s="5" t="s">
        <v>5</v>
      </c>
      <c r="F2" s="5" t="s">
        <v>165</v>
      </c>
      <c r="G2" s="8" t="s">
        <v>7</v>
      </c>
      <c r="H2" s="5" t="s">
        <v>0</v>
      </c>
      <c r="I2" s="8" t="s">
        <v>8</v>
      </c>
      <c r="J2" s="5" t="s">
        <v>9</v>
      </c>
      <c r="K2" s="8" t="s">
        <v>163</v>
      </c>
    </row>
    <row r="3" spans="1:11" s="21" customFormat="1" ht="20.25" customHeight="1">
      <c r="A3" s="122" t="s">
        <v>177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17.25" customHeight="1">
      <c r="A4" s="5" t="s">
        <v>11</v>
      </c>
      <c r="B4" s="4" t="s">
        <v>178</v>
      </c>
      <c r="C4" s="5"/>
      <c r="D4" s="5" t="s">
        <v>18</v>
      </c>
      <c r="E4" s="5">
        <v>50</v>
      </c>
      <c r="F4" s="8"/>
      <c r="G4" s="8">
        <f>E4*F4</f>
        <v>0</v>
      </c>
      <c r="H4" s="52"/>
      <c r="I4" s="8">
        <f>G4*H4</f>
        <v>0</v>
      </c>
      <c r="J4" s="7">
        <f>K4/E4</f>
        <v>0</v>
      </c>
      <c r="K4" s="8">
        <f>G4+I4</f>
        <v>0</v>
      </c>
    </row>
    <row r="5" spans="1:11" ht="17.25" customHeight="1">
      <c r="A5" s="5" t="s">
        <v>12</v>
      </c>
      <c r="B5" s="4" t="s">
        <v>179</v>
      </c>
      <c r="C5" s="5"/>
      <c r="D5" s="5" t="s">
        <v>18</v>
      </c>
      <c r="E5" s="5">
        <v>50</v>
      </c>
      <c r="F5" s="8"/>
      <c r="G5" s="97">
        <f t="shared" ref="G5:G8" si="0">E5*F5</f>
        <v>0</v>
      </c>
      <c r="H5" s="52"/>
      <c r="I5" s="97">
        <f t="shared" ref="I5:I8" si="1">G5*H5</f>
        <v>0</v>
      </c>
      <c r="J5" s="86">
        <f t="shared" ref="J5:J8" si="2">K5/E5</f>
        <v>0</v>
      </c>
      <c r="K5" s="97">
        <f t="shared" ref="K5:K8" si="3">G5+I5</f>
        <v>0</v>
      </c>
    </row>
    <row r="6" spans="1:11" ht="17.25" customHeight="1">
      <c r="A6" s="5" t="s">
        <v>13</v>
      </c>
      <c r="B6" s="4" t="s">
        <v>180</v>
      </c>
      <c r="C6" s="5"/>
      <c r="D6" s="5" t="s">
        <v>18</v>
      </c>
      <c r="E6" s="5">
        <v>50</v>
      </c>
      <c r="F6" s="8"/>
      <c r="G6" s="97">
        <f t="shared" si="0"/>
        <v>0</v>
      </c>
      <c r="H6" s="52"/>
      <c r="I6" s="97">
        <f t="shared" si="1"/>
        <v>0</v>
      </c>
      <c r="J6" s="86">
        <f t="shared" si="2"/>
        <v>0</v>
      </c>
      <c r="K6" s="97">
        <f t="shared" si="3"/>
        <v>0</v>
      </c>
    </row>
    <row r="7" spans="1:11" ht="17.25" customHeight="1">
      <c r="A7" s="5" t="s">
        <v>14</v>
      </c>
      <c r="B7" s="4" t="s">
        <v>181</v>
      </c>
      <c r="C7" s="5"/>
      <c r="D7" s="5" t="s">
        <v>18</v>
      </c>
      <c r="E7" s="5">
        <v>50</v>
      </c>
      <c r="F7" s="8"/>
      <c r="G7" s="97">
        <f t="shared" si="0"/>
        <v>0</v>
      </c>
      <c r="H7" s="52"/>
      <c r="I7" s="97">
        <f t="shared" si="1"/>
        <v>0</v>
      </c>
      <c r="J7" s="86">
        <f t="shared" si="2"/>
        <v>0</v>
      </c>
      <c r="K7" s="97">
        <f t="shared" si="3"/>
        <v>0</v>
      </c>
    </row>
    <row r="8" spans="1:11" ht="24" customHeight="1">
      <c r="A8" s="11" t="s">
        <v>15</v>
      </c>
      <c r="B8" s="68" t="s">
        <v>182</v>
      </c>
      <c r="C8" s="11"/>
      <c r="D8" s="11" t="s">
        <v>18</v>
      </c>
      <c r="E8" s="11">
        <v>30</v>
      </c>
      <c r="F8" s="55"/>
      <c r="G8" s="97">
        <f t="shared" si="0"/>
        <v>0</v>
      </c>
      <c r="H8" s="71"/>
      <c r="I8" s="97">
        <f t="shared" si="1"/>
        <v>0</v>
      </c>
      <c r="J8" s="86">
        <f t="shared" si="2"/>
        <v>0</v>
      </c>
      <c r="K8" s="97">
        <f t="shared" si="3"/>
        <v>0</v>
      </c>
    </row>
    <row r="9" spans="1:11" ht="17.25" customHeight="1">
      <c r="A9" s="140" t="s">
        <v>32</v>
      </c>
      <c r="B9" s="140"/>
      <c r="C9" s="140"/>
      <c r="D9" s="140"/>
      <c r="E9" s="140"/>
      <c r="F9" s="140"/>
      <c r="G9" s="3">
        <f>SUM(G4:G8)</f>
        <v>0</v>
      </c>
      <c r="H9" s="72"/>
      <c r="I9" s="3">
        <f>SUM(I4:I8)</f>
        <v>0</v>
      </c>
      <c r="J9" s="15"/>
      <c r="K9" s="3">
        <f>SUM(K4:K8)</f>
        <v>0</v>
      </c>
    </row>
    <row r="10" spans="1:11" s="21" customFormat="1" ht="57" customHeight="1">
      <c r="A10" s="157" t="s">
        <v>183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</row>
    <row r="11" spans="1:11" ht="17.25" customHeight="1">
      <c r="A11" s="5" t="s">
        <v>11</v>
      </c>
      <c r="B11" s="4" t="s">
        <v>184</v>
      </c>
      <c r="C11" s="5"/>
      <c r="D11" s="5" t="s">
        <v>18</v>
      </c>
      <c r="E11" s="5">
        <v>5</v>
      </c>
      <c r="F11" s="8"/>
      <c r="G11" s="8">
        <f>F11*E11</f>
        <v>0</v>
      </c>
      <c r="H11" s="52"/>
      <c r="I11" s="8">
        <f>G11*H11</f>
        <v>0</v>
      </c>
      <c r="J11" s="7">
        <f>K11/E11</f>
        <v>0</v>
      </c>
      <c r="K11" s="8">
        <f>G11+I11</f>
        <v>0</v>
      </c>
    </row>
    <row r="12" spans="1:11" ht="17.25" customHeight="1">
      <c r="A12" s="5" t="s">
        <v>12</v>
      </c>
      <c r="B12" s="4" t="s">
        <v>185</v>
      </c>
      <c r="C12" s="5"/>
      <c r="D12" s="5" t="s">
        <v>18</v>
      </c>
      <c r="E12" s="5">
        <v>5</v>
      </c>
      <c r="F12" s="8"/>
      <c r="G12" s="97">
        <f t="shared" ref="G12:G13" si="4">F12*E12</f>
        <v>0</v>
      </c>
      <c r="H12" s="52"/>
      <c r="I12" s="97">
        <f t="shared" ref="I12:I13" si="5">G12*H12</f>
        <v>0</v>
      </c>
      <c r="J12" s="86">
        <f t="shared" ref="J12:J13" si="6">K12/E12</f>
        <v>0</v>
      </c>
      <c r="K12" s="97">
        <f t="shared" ref="K12:K13" si="7">G12+I12</f>
        <v>0</v>
      </c>
    </row>
    <row r="13" spans="1:11" ht="17.25" customHeight="1">
      <c r="A13" s="5" t="s">
        <v>13</v>
      </c>
      <c r="B13" s="4" t="s">
        <v>186</v>
      </c>
      <c r="C13" s="5"/>
      <c r="D13" s="5" t="s">
        <v>18</v>
      </c>
      <c r="E13" s="5">
        <v>5</v>
      </c>
      <c r="F13" s="8"/>
      <c r="G13" s="97">
        <f t="shared" si="4"/>
        <v>0</v>
      </c>
      <c r="H13" s="52"/>
      <c r="I13" s="97">
        <f t="shared" si="5"/>
        <v>0</v>
      </c>
      <c r="J13" s="86">
        <f t="shared" si="6"/>
        <v>0</v>
      </c>
      <c r="K13" s="97">
        <f t="shared" si="7"/>
        <v>0</v>
      </c>
    </row>
    <row r="14" spans="1:11" ht="17.25" customHeight="1">
      <c r="A14" s="140" t="s">
        <v>32</v>
      </c>
      <c r="B14" s="140"/>
      <c r="C14" s="140"/>
      <c r="D14" s="140"/>
      <c r="E14" s="140"/>
      <c r="F14" s="140"/>
      <c r="G14" s="15">
        <f>SUM(G11:G13)</f>
        <v>0</v>
      </c>
      <c r="H14" s="24"/>
      <c r="I14" s="15">
        <f>SUM(I11:I13)</f>
        <v>0</v>
      </c>
      <c r="J14" s="3"/>
      <c r="K14" s="3">
        <f>SUM(K11:K13)</f>
        <v>0</v>
      </c>
    </row>
    <row r="15" spans="1:11" s="21" customFormat="1" ht="120" customHeight="1">
      <c r="A15" s="157" t="s">
        <v>187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11" ht="17.25" customHeight="1">
      <c r="A16" s="5" t="s">
        <v>11</v>
      </c>
      <c r="B16" s="4" t="s">
        <v>188</v>
      </c>
      <c r="C16" s="5"/>
      <c r="D16" s="5" t="s">
        <v>18</v>
      </c>
      <c r="E16" s="5">
        <v>5</v>
      </c>
      <c r="F16" s="8"/>
      <c r="G16" s="8">
        <f>F16*E16</f>
        <v>0</v>
      </c>
      <c r="H16" s="52"/>
      <c r="I16" s="8">
        <f>G16*H16</f>
        <v>0</v>
      </c>
      <c r="J16" s="7">
        <f>K16/E16</f>
        <v>0</v>
      </c>
      <c r="K16" s="8">
        <f>G16+I16</f>
        <v>0</v>
      </c>
    </row>
    <row r="17" spans="1:11" ht="17.25" customHeight="1">
      <c r="A17" s="5" t="s">
        <v>12</v>
      </c>
      <c r="B17" s="4" t="s">
        <v>189</v>
      </c>
      <c r="C17" s="5"/>
      <c r="D17" s="5" t="s">
        <v>18</v>
      </c>
      <c r="E17" s="5">
        <v>5</v>
      </c>
      <c r="F17" s="8"/>
      <c r="G17" s="97">
        <f t="shared" ref="G17:G18" si="8">F17*E17</f>
        <v>0</v>
      </c>
      <c r="H17" s="52"/>
      <c r="I17" s="97">
        <f t="shared" ref="I17:I18" si="9">G17*H17</f>
        <v>0</v>
      </c>
      <c r="J17" s="86">
        <f t="shared" ref="J17:J18" si="10">K17/E17</f>
        <v>0</v>
      </c>
      <c r="K17" s="97">
        <f t="shared" ref="K17:K18" si="11">G17+I17</f>
        <v>0</v>
      </c>
    </row>
    <row r="18" spans="1:11" ht="17.25" customHeight="1">
      <c r="A18" s="11" t="s">
        <v>13</v>
      </c>
      <c r="B18" s="68" t="s">
        <v>190</v>
      </c>
      <c r="C18" s="11"/>
      <c r="D18" s="11" t="s">
        <v>18</v>
      </c>
      <c r="E18" s="11">
        <v>5</v>
      </c>
      <c r="F18" s="55"/>
      <c r="G18" s="55">
        <f t="shared" si="8"/>
        <v>0</v>
      </c>
      <c r="H18" s="71"/>
      <c r="I18" s="55">
        <f t="shared" si="9"/>
        <v>0</v>
      </c>
      <c r="J18" s="56">
        <f t="shared" si="10"/>
        <v>0</v>
      </c>
      <c r="K18" s="55">
        <f t="shared" si="11"/>
        <v>0</v>
      </c>
    </row>
    <row r="19" spans="1:11" ht="17.25" customHeight="1">
      <c r="A19" s="159" t="s">
        <v>32</v>
      </c>
      <c r="B19" s="159"/>
      <c r="C19" s="159"/>
      <c r="D19" s="159"/>
      <c r="E19" s="159"/>
      <c r="F19" s="159"/>
      <c r="G19" s="113">
        <f>SUM(G16:G18)</f>
        <v>0</v>
      </c>
      <c r="H19" s="114"/>
      <c r="I19" s="113">
        <f>SUM(I16:I18)</f>
        <v>0</v>
      </c>
      <c r="J19" s="115"/>
      <c r="K19" s="115">
        <f>SUM(K16:K18)</f>
        <v>0</v>
      </c>
    </row>
    <row r="20" spans="1:11" s="21" customFormat="1" ht="72.75" customHeight="1">
      <c r="A20" s="157" t="s">
        <v>191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</row>
    <row r="21" spans="1:11" ht="44.25" customHeight="1">
      <c r="A21" s="5" t="s">
        <v>11</v>
      </c>
      <c r="B21" s="4" t="s">
        <v>192</v>
      </c>
      <c r="C21" s="5"/>
      <c r="D21" s="5" t="s">
        <v>18</v>
      </c>
      <c r="E21" s="5">
        <v>5</v>
      </c>
      <c r="F21" s="8"/>
      <c r="G21" s="8">
        <f>F21*E21</f>
        <v>0</v>
      </c>
      <c r="H21" s="52"/>
      <c r="I21" s="8">
        <f>G21*H21</f>
        <v>0</v>
      </c>
      <c r="J21" s="6">
        <f>K21/E21</f>
        <v>0</v>
      </c>
      <c r="K21" s="8">
        <f>G21+I21</f>
        <v>0</v>
      </c>
    </row>
    <row r="22" spans="1:11" ht="36.75" customHeight="1">
      <c r="A22" s="5" t="s">
        <v>12</v>
      </c>
      <c r="B22" s="4" t="s">
        <v>193</v>
      </c>
      <c r="C22" s="5"/>
      <c r="D22" s="5" t="s">
        <v>18</v>
      </c>
      <c r="E22" s="5">
        <v>5</v>
      </c>
      <c r="F22" s="8"/>
      <c r="G22" s="97">
        <f t="shared" ref="G22:G23" si="12">F22*E22</f>
        <v>0</v>
      </c>
      <c r="H22" s="52"/>
      <c r="I22" s="97">
        <f t="shared" ref="I22:I23" si="13">G22*H22</f>
        <v>0</v>
      </c>
      <c r="J22" s="85">
        <f t="shared" ref="J22:J23" si="14">K22/E22</f>
        <v>0</v>
      </c>
      <c r="K22" s="97">
        <f t="shared" ref="K22:K23" si="15">G22+I22</f>
        <v>0</v>
      </c>
    </row>
    <row r="23" spans="1:11" ht="42.75" customHeight="1">
      <c r="A23" s="5" t="s">
        <v>13</v>
      </c>
      <c r="B23" s="4" t="s">
        <v>194</v>
      </c>
      <c r="C23" s="5"/>
      <c r="D23" s="5" t="s">
        <v>18</v>
      </c>
      <c r="E23" s="5">
        <v>5</v>
      </c>
      <c r="F23" s="8"/>
      <c r="G23" s="97">
        <f t="shared" si="12"/>
        <v>0</v>
      </c>
      <c r="H23" s="52"/>
      <c r="I23" s="97">
        <f t="shared" si="13"/>
        <v>0</v>
      </c>
      <c r="J23" s="85">
        <f t="shared" si="14"/>
        <v>0</v>
      </c>
      <c r="K23" s="97">
        <f t="shared" si="15"/>
        <v>0</v>
      </c>
    </row>
    <row r="24" spans="1:11" ht="25.5" customHeight="1">
      <c r="A24" s="140" t="s">
        <v>32</v>
      </c>
      <c r="B24" s="140"/>
      <c r="C24" s="140"/>
      <c r="D24" s="140"/>
      <c r="E24" s="140"/>
      <c r="F24" s="8"/>
      <c r="G24" s="3">
        <f>SUM(G21:G23)</f>
        <v>0</v>
      </c>
      <c r="H24" s="53"/>
      <c r="I24" s="3">
        <f>SUM(I21:I23)</f>
        <v>0</v>
      </c>
      <c r="J24" s="1"/>
      <c r="K24" s="3">
        <f>SUM(K21:K23)</f>
        <v>0</v>
      </c>
    </row>
    <row r="25" spans="1:11" s="21" customFormat="1" ht="43.5" customHeight="1">
      <c r="A25" s="157" t="s">
        <v>195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</row>
    <row r="26" spans="1:11" ht="44.25" customHeight="1">
      <c r="A26" s="5" t="s">
        <v>11</v>
      </c>
      <c r="B26" s="4" t="s">
        <v>196</v>
      </c>
      <c r="C26" s="5"/>
      <c r="D26" s="5" t="s">
        <v>18</v>
      </c>
      <c r="E26" s="5">
        <v>5</v>
      </c>
      <c r="F26" s="5"/>
      <c r="G26" s="8">
        <f>F26*E26</f>
        <v>0</v>
      </c>
      <c r="H26" s="52"/>
      <c r="I26" s="8">
        <f>G26*H26</f>
        <v>0</v>
      </c>
      <c r="J26" s="6">
        <f>K26/E26</f>
        <v>0</v>
      </c>
      <c r="K26" s="8">
        <f>G26+I26</f>
        <v>0</v>
      </c>
    </row>
    <row r="27" spans="1:11" ht="25.5" customHeight="1">
      <c r="A27" s="140" t="s">
        <v>32</v>
      </c>
      <c r="B27" s="140"/>
      <c r="C27" s="140"/>
      <c r="D27" s="140"/>
      <c r="E27" s="140"/>
      <c r="F27" s="5"/>
      <c r="G27" s="3">
        <f>SUM(G26)</f>
        <v>0</v>
      </c>
      <c r="H27" s="53"/>
      <c r="I27" s="3">
        <f>SUM(I26)</f>
        <v>0</v>
      </c>
      <c r="J27" s="1"/>
      <c r="K27" s="3">
        <f>SUM(K26)</f>
        <v>0</v>
      </c>
    </row>
    <row r="28" spans="1:11" s="21" customFormat="1" ht="12.75" customHeight="1">
      <c r="A28" s="157" t="s">
        <v>197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</row>
    <row r="29" spans="1:11" ht="17.25" customHeight="1">
      <c r="A29" s="5" t="s">
        <v>11</v>
      </c>
      <c r="B29" s="4" t="s">
        <v>198</v>
      </c>
      <c r="C29" s="5"/>
      <c r="D29" s="5" t="s">
        <v>18</v>
      </c>
      <c r="E29" s="5">
        <v>300</v>
      </c>
      <c r="F29" s="5"/>
      <c r="G29" s="8">
        <f>F29*E29</f>
        <v>0</v>
      </c>
      <c r="H29" s="52"/>
      <c r="I29" s="8">
        <f>G29*H29</f>
        <v>0</v>
      </c>
      <c r="J29" s="6">
        <f>K29/E29</f>
        <v>0</v>
      </c>
      <c r="K29" s="8">
        <f>G29+I29</f>
        <v>0</v>
      </c>
    </row>
    <row r="30" spans="1:11" ht="25.5" customHeight="1">
      <c r="A30" s="158" t="s">
        <v>32</v>
      </c>
      <c r="B30" s="158"/>
      <c r="C30" s="158"/>
      <c r="D30" s="158"/>
      <c r="E30" s="158"/>
      <c r="F30" s="11"/>
      <c r="G30" s="73">
        <f>SUM(G29)</f>
        <v>0</v>
      </c>
      <c r="H30" s="74"/>
      <c r="I30" s="73">
        <f>SUM(I29)</f>
        <v>0</v>
      </c>
      <c r="J30" s="54"/>
      <c r="K30" s="73">
        <f>SUM(K29)</f>
        <v>0</v>
      </c>
    </row>
    <row r="31" spans="1:11" s="20" customFormat="1" ht="30.75" customHeight="1">
      <c r="A31" s="154" t="s">
        <v>199</v>
      </c>
      <c r="B31" s="155"/>
      <c r="C31" s="155"/>
      <c r="D31" s="155"/>
      <c r="E31" s="156"/>
      <c r="F31" s="66"/>
      <c r="G31" s="65">
        <f>G9+G14+G19+G24+G27+G30</f>
        <v>0</v>
      </c>
      <c r="H31" s="66"/>
      <c r="I31" s="65">
        <f>I9+I14+I19+I24+I27+I30</f>
        <v>0</v>
      </c>
      <c r="J31" s="66"/>
      <c r="K31" s="65">
        <f>K9+K14+K19+K24+K27+K30</f>
        <v>0</v>
      </c>
    </row>
  </sheetData>
  <sheetProtection selectLockedCells="1" selectUnlockedCells="1"/>
  <mergeCells count="15">
    <mergeCell ref="A1:I1"/>
    <mergeCell ref="J1:K1"/>
    <mergeCell ref="A31:E31"/>
    <mergeCell ref="A3:K3"/>
    <mergeCell ref="A9:F9"/>
    <mergeCell ref="A10:K10"/>
    <mergeCell ref="A14:F14"/>
    <mergeCell ref="A15:K15"/>
    <mergeCell ref="A30:E30"/>
    <mergeCell ref="A19:F19"/>
    <mergeCell ref="A20:K20"/>
    <mergeCell ref="A24:E24"/>
    <mergeCell ref="A25:K25"/>
    <mergeCell ref="A27:E27"/>
    <mergeCell ref="A28:K28"/>
  </mergeCells>
  <pageMargins left="0.2361111111111111" right="0.2361111111111111" top="0.47916666666666669" bottom="0.74791666666666667" header="0.27083333333333331" footer="0.51180555555555551"/>
  <pageSetup paperSize="9" firstPageNumber="0" orientation="landscape" r:id="rId1"/>
  <headerFooter alignWithMargins="0">
    <oddHeader>&amp;R1/2021/TP</oddHeader>
  </headerFooter>
  <rowBreaks count="1" manualBreakCount="1">
    <brk id="19" max="16383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5522"/>
  <sheetViews>
    <sheetView tabSelected="1" zoomScale="80" zoomScaleNormal="80" workbookViewId="0">
      <selection sqref="A1:I1"/>
    </sheetView>
  </sheetViews>
  <sheetFormatPr defaultRowHeight="25.5" customHeight="1"/>
  <cols>
    <col min="1" max="1" width="5.5703125" style="28" customWidth="1"/>
    <col min="2" max="2" width="31.85546875" style="21" customWidth="1"/>
    <col min="3" max="3" width="17.28515625" style="28" customWidth="1"/>
    <col min="4" max="4" width="7.28515625" style="28" customWidth="1"/>
    <col min="5" max="5" width="7" style="28" customWidth="1"/>
    <col min="6" max="6" width="10.42578125" style="28" customWidth="1"/>
    <col min="7" max="7" width="13.85546875" style="28" customWidth="1"/>
    <col min="8" max="8" width="7.85546875" style="28" customWidth="1"/>
    <col min="9" max="9" width="9.7109375" style="28" customWidth="1"/>
    <col min="10" max="10" width="10.85546875" style="28" customWidth="1"/>
    <col min="11" max="11" width="13.85546875" style="28" customWidth="1"/>
    <col min="12" max="16384" width="9.140625" style="28"/>
  </cols>
  <sheetData>
    <row r="1" spans="1:11" ht="36" customHeight="1">
      <c r="A1" s="125" t="s">
        <v>222</v>
      </c>
      <c r="B1" s="126"/>
      <c r="C1" s="126"/>
      <c r="D1" s="126"/>
      <c r="E1" s="126"/>
      <c r="F1" s="126"/>
      <c r="G1" s="126"/>
      <c r="H1" s="126"/>
      <c r="I1" s="126"/>
      <c r="J1" s="127" t="str">
        <f>'pakiet 1'!J1</f>
        <v>Zał. nr 2</v>
      </c>
      <c r="K1" s="128"/>
    </row>
    <row r="2" spans="1:11" ht="38.25">
      <c r="A2" s="95" t="s">
        <v>1</v>
      </c>
      <c r="B2" s="2" t="s">
        <v>161</v>
      </c>
      <c r="C2" s="1" t="s">
        <v>62</v>
      </c>
      <c r="D2" s="1" t="s">
        <v>4</v>
      </c>
      <c r="E2" s="1" t="s">
        <v>5</v>
      </c>
      <c r="F2" s="3" t="s">
        <v>6</v>
      </c>
      <c r="G2" s="3" t="s">
        <v>162</v>
      </c>
      <c r="H2" s="1" t="s">
        <v>0</v>
      </c>
      <c r="I2" s="3" t="s">
        <v>8</v>
      </c>
      <c r="J2" s="3" t="s">
        <v>9</v>
      </c>
      <c r="K2" s="3" t="s">
        <v>163</v>
      </c>
    </row>
    <row r="3" spans="1:11" ht="18.75" customHeight="1">
      <c r="A3" s="5" t="s">
        <v>11</v>
      </c>
      <c r="B3" s="4" t="s">
        <v>200</v>
      </c>
      <c r="C3" s="1"/>
      <c r="D3" s="5" t="s">
        <v>18</v>
      </c>
      <c r="E3" s="5">
        <v>5000</v>
      </c>
      <c r="F3" s="8"/>
      <c r="G3" s="7">
        <f>F3*E3</f>
        <v>0</v>
      </c>
      <c r="H3" s="52"/>
      <c r="I3" s="7">
        <f>G3*H3</f>
        <v>0</v>
      </c>
      <c r="J3" s="7">
        <f>K3/E3</f>
        <v>0</v>
      </c>
      <c r="K3" s="7">
        <f>G3+I3</f>
        <v>0</v>
      </c>
    </row>
    <row r="4" spans="1:11" ht="18.75" customHeight="1">
      <c r="A4" s="5" t="s">
        <v>12</v>
      </c>
      <c r="B4" s="4" t="s">
        <v>201</v>
      </c>
      <c r="C4" s="6"/>
      <c r="D4" s="6" t="s">
        <v>18</v>
      </c>
      <c r="E4" s="6">
        <v>5000</v>
      </c>
      <c r="F4" s="7"/>
      <c r="G4" s="86">
        <f t="shared" ref="G4:G6" si="0">F4*E4</f>
        <v>0</v>
      </c>
      <c r="H4" s="52"/>
      <c r="I4" s="86">
        <f t="shared" ref="I4:I6" si="1">G4*H4</f>
        <v>0</v>
      </c>
      <c r="J4" s="86">
        <f t="shared" ref="J4:J6" si="2">K4/E4</f>
        <v>0</v>
      </c>
      <c r="K4" s="86">
        <f t="shared" ref="K4:K6" si="3">G4+I4</f>
        <v>0</v>
      </c>
    </row>
    <row r="5" spans="1:11" ht="18.75" customHeight="1">
      <c r="A5" s="5" t="s">
        <v>13</v>
      </c>
      <c r="B5" s="4" t="s">
        <v>202</v>
      </c>
      <c r="C5" s="6"/>
      <c r="D5" s="6" t="s">
        <v>18</v>
      </c>
      <c r="E5" s="6">
        <v>5000</v>
      </c>
      <c r="F5" s="7"/>
      <c r="G5" s="86">
        <f t="shared" si="0"/>
        <v>0</v>
      </c>
      <c r="H5" s="52"/>
      <c r="I5" s="86">
        <f t="shared" si="1"/>
        <v>0</v>
      </c>
      <c r="J5" s="86">
        <f t="shared" si="2"/>
        <v>0</v>
      </c>
      <c r="K5" s="86">
        <f t="shared" si="3"/>
        <v>0</v>
      </c>
    </row>
    <row r="6" spans="1:11" ht="18.75" customHeight="1">
      <c r="A6" s="5" t="s">
        <v>14</v>
      </c>
      <c r="B6" s="4" t="s">
        <v>204</v>
      </c>
      <c r="C6" s="6"/>
      <c r="D6" s="6" t="s">
        <v>18</v>
      </c>
      <c r="E6" s="6">
        <v>500</v>
      </c>
      <c r="F6" s="7"/>
      <c r="G6" s="86">
        <f t="shared" si="0"/>
        <v>0</v>
      </c>
      <c r="H6" s="52"/>
      <c r="I6" s="86">
        <f t="shared" si="1"/>
        <v>0</v>
      </c>
      <c r="J6" s="86">
        <f t="shared" si="2"/>
        <v>0</v>
      </c>
      <c r="K6" s="86">
        <f t="shared" si="3"/>
        <v>0</v>
      </c>
    </row>
    <row r="7" spans="1:11" ht="22.5" customHeight="1">
      <c r="A7" s="140" t="s">
        <v>32</v>
      </c>
      <c r="B7" s="140"/>
      <c r="C7" s="140"/>
      <c r="D7" s="140"/>
      <c r="E7" s="140"/>
      <c r="F7" s="140"/>
      <c r="G7" s="15">
        <f>SUM(G3:G6)</f>
        <v>0</v>
      </c>
      <c r="H7" s="16"/>
      <c r="I7" s="15">
        <f>SUM(I3:I6)</f>
        <v>0</v>
      </c>
      <c r="J7" s="15"/>
      <c r="K7" s="15">
        <f>SUM(K3:K6)</f>
        <v>0</v>
      </c>
    </row>
    <row r="8" spans="1:11" ht="24" customHeight="1">
      <c r="B8" s="160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60" customHeight="1">
      <c r="B9" s="151" t="s">
        <v>205</v>
      </c>
      <c r="C9" s="135"/>
      <c r="D9" s="135"/>
      <c r="E9" s="135"/>
      <c r="F9" s="135"/>
      <c r="G9" s="135"/>
      <c r="H9" s="135"/>
      <c r="I9" s="135"/>
      <c r="J9" s="135"/>
      <c r="K9" s="135"/>
    </row>
    <row r="65522" ht="12.75"/>
  </sheetData>
  <sheetProtection selectLockedCells="1" selectUnlockedCells="1"/>
  <mergeCells count="5">
    <mergeCell ref="A7:F7"/>
    <mergeCell ref="B9:K9"/>
    <mergeCell ref="B8:K8"/>
    <mergeCell ref="A1:I1"/>
    <mergeCell ref="J1:K1"/>
  </mergeCells>
  <pageMargins left="0.55208333333333337" right="0.41666666666666669" top="0.59375" bottom="0.74791666666666667" header="0.32291666666666669" footer="0.51180555555555551"/>
  <pageSetup paperSize="9" firstPageNumber="0" orientation="landscape" r:id="rId1"/>
  <headerFooter alignWithMargins="0">
    <oddHeader>&amp;R1/2021/TP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2</vt:i4>
      </vt:variant>
    </vt:vector>
  </HeadingPairs>
  <TitlesOfParts>
    <vt:vector size="11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'pakiet 2'!Obszar_wydruku</vt:lpstr>
      <vt:lpstr>'pakiet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2021-02-16T06:33:46Z</cp:lastPrinted>
  <dcterms:created xsi:type="dcterms:W3CDTF">2021-01-29T07:28:59Z</dcterms:created>
  <dcterms:modified xsi:type="dcterms:W3CDTF">2021-02-16T06:33:49Z</dcterms:modified>
</cp:coreProperties>
</file>