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oje Dokumenty\A PRZETARGI\45-Diagnostyka mikrobiologiczna\SIWZ\"/>
    </mc:Choice>
  </mc:AlternateContent>
  <xr:revisionPtr revIDLastSave="0" documentId="13_ncr:1_{D75F9472-B482-47CE-8A00-B371B0DDB903}" xr6:coauthVersionLast="45" xr6:coauthVersionMax="45" xr10:uidLastSave="{00000000-0000-0000-0000-000000000000}"/>
  <bookViews>
    <workbookView xWindow="-120" yWindow="-120" windowWidth="29040" windowHeight="15840" tabRatio="901" activeTab="11" xr2:uid="{00000000-000D-0000-FFFF-FFFF00000000}"/>
  </bookViews>
  <sheets>
    <sheet name="Pakiet 1" sheetId="21" r:id="rId1"/>
    <sheet name="Pakiet 2" sheetId="35" r:id="rId2"/>
    <sheet name="Pakiet 3" sheetId="28" r:id="rId3"/>
    <sheet name="Pakiet 4" sheetId="29" r:id="rId4"/>
    <sheet name="Pakiet 5" sheetId="36" r:id="rId5"/>
    <sheet name="Pakiet 6" sheetId="26" r:id="rId6"/>
    <sheet name="Pakiet 7" sheetId="24" r:id="rId7"/>
    <sheet name="Pakiet 8" sheetId="15" r:id="rId8"/>
    <sheet name="Pakiet 9" sheetId="22" r:id="rId9"/>
    <sheet name="Pakiet 10" sheetId="30" r:id="rId10"/>
    <sheet name="Pakiet 11" sheetId="25" r:id="rId11"/>
    <sheet name="Pakiet 12" sheetId="37" r:id="rId12"/>
    <sheet name="Pakiet 13" sheetId="38" r:id="rId13"/>
    <sheet name="Pakiet 14" sheetId="39" r:id="rId14"/>
  </sheets>
  <definedNames>
    <definedName name="_xlnm.Print_Area" localSheetId="0">'Pakiet 1'!$A$1:$K$26</definedName>
    <definedName name="_xlnm.Print_Area" localSheetId="10">'Pakiet 11'!$A$1:$J$15</definedName>
    <definedName name="_xlnm.Print_Area" localSheetId="2">'Pakiet 3'!$A$1:$K$62</definedName>
    <definedName name="_xlnm.Print_Area" localSheetId="3">'Pakiet 4'!$A$1:$J$43</definedName>
    <definedName name="_xlnm.Print_Area" localSheetId="5">'Pakiet 6'!$A$1:$K$5</definedName>
    <definedName name="_xlnm.Print_Area" localSheetId="6">'Pakiet 7'!$A$1:$J$15</definedName>
    <definedName name="_xlnm.Print_Area" localSheetId="7">'Pakiet 8'!$A$1:$K$10</definedName>
    <definedName name="_xlnm.Print_Area" localSheetId="8">'Pakiet 9'!$A$1:$J$50</definedName>
  </definedNames>
  <calcPr calcId="181029"/>
</workbook>
</file>

<file path=xl/calcChain.xml><?xml version="1.0" encoding="utf-8"?>
<calcChain xmlns="http://schemas.openxmlformats.org/spreadsheetml/2006/main">
  <c r="I6" i="39" l="1"/>
  <c r="G6" i="39"/>
  <c r="E6" i="39"/>
  <c r="G4" i="26" l="1"/>
  <c r="I4" i="26" s="1"/>
  <c r="K4" i="26" s="1"/>
  <c r="J4" i="26" s="1"/>
  <c r="E9" i="39"/>
  <c r="E10" i="39" s="1"/>
  <c r="E4" i="39"/>
  <c r="G4" i="39" s="1"/>
  <c r="I4" i="39" s="1"/>
  <c r="H4" i="39" s="1"/>
  <c r="E5" i="39"/>
  <c r="G5" i="39" s="1"/>
  <c r="I5" i="39" s="1"/>
  <c r="H5" i="39" s="1"/>
  <c r="E3" i="39"/>
  <c r="I1" i="39"/>
  <c r="C7" i="38"/>
  <c r="D7" i="38" s="1"/>
  <c r="J1" i="38"/>
  <c r="F4" i="37"/>
  <c r="H4" i="37" s="1"/>
  <c r="J4" i="37" s="1"/>
  <c r="I4" i="37" s="1"/>
  <c r="F5" i="37"/>
  <c r="H5" i="37" s="1"/>
  <c r="J5" i="37" s="1"/>
  <c r="I5" i="37" s="1"/>
  <c r="F6" i="37"/>
  <c r="H6" i="37" s="1"/>
  <c r="J6" i="37" s="1"/>
  <c r="I6" i="37" s="1"/>
  <c r="F7" i="37"/>
  <c r="H7" i="37" s="1"/>
  <c r="J7" i="37" s="1"/>
  <c r="I7" i="37" s="1"/>
  <c r="F8" i="37"/>
  <c r="H8" i="37" s="1"/>
  <c r="J8" i="37" s="1"/>
  <c r="I8" i="37" s="1"/>
  <c r="F9" i="37"/>
  <c r="H9" i="37" s="1"/>
  <c r="J9" i="37" s="1"/>
  <c r="I9" i="37" s="1"/>
  <c r="F10" i="37"/>
  <c r="H10" i="37" s="1"/>
  <c r="J10" i="37" s="1"/>
  <c r="I10" i="37" s="1"/>
  <c r="F11" i="37"/>
  <c r="H11" i="37" s="1"/>
  <c r="J11" i="37" s="1"/>
  <c r="I11" i="37" s="1"/>
  <c r="F3" i="37"/>
  <c r="F4" i="25"/>
  <c r="H4" i="25" s="1"/>
  <c r="J4" i="25" s="1"/>
  <c r="I4" i="25" s="1"/>
  <c r="F5" i="25"/>
  <c r="H5" i="25" s="1"/>
  <c r="J5" i="25" s="1"/>
  <c r="I5" i="25" s="1"/>
  <c r="F6" i="25"/>
  <c r="H6" i="25" s="1"/>
  <c r="J6" i="25" s="1"/>
  <c r="I6" i="25" s="1"/>
  <c r="F7" i="25"/>
  <c r="H7" i="25" s="1"/>
  <c r="J7" i="25" s="1"/>
  <c r="I7" i="25" s="1"/>
  <c r="F8" i="25"/>
  <c r="H8" i="25" s="1"/>
  <c r="J8" i="25" s="1"/>
  <c r="I8" i="25" s="1"/>
  <c r="F9" i="25"/>
  <c r="H9" i="25" s="1"/>
  <c r="J9" i="25" s="1"/>
  <c r="I9" i="25" s="1"/>
  <c r="F10" i="25"/>
  <c r="H10" i="25" s="1"/>
  <c r="J10" i="25" s="1"/>
  <c r="I10" i="25" s="1"/>
  <c r="F11" i="25"/>
  <c r="H11" i="25" s="1"/>
  <c r="J11" i="25" s="1"/>
  <c r="I11" i="25" s="1"/>
  <c r="F12" i="25"/>
  <c r="H12" i="25" s="1"/>
  <c r="J12" i="25" s="1"/>
  <c r="I12" i="25" s="1"/>
  <c r="F13" i="25"/>
  <c r="H13" i="25" s="1"/>
  <c r="J13" i="25" s="1"/>
  <c r="I13" i="25" s="1"/>
  <c r="F14" i="25"/>
  <c r="H14" i="25" s="1"/>
  <c r="J14" i="25" s="1"/>
  <c r="I14" i="25" s="1"/>
  <c r="F3" i="25"/>
  <c r="J1" i="37"/>
  <c r="G7" i="36"/>
  <c r="I7" i="36" s="1"/>
  <c r="G6" i="36"/>
  <c r="I6" i="36" s="1"/>
  <c r="G5" i="36"/>
  <c r="I5" i="36" s="1"/>
  <c r="G4" i="36"/>
  <c r="I4" i="36" s="1"/>
  <c r="K4" i="36" s="1"/>
  <c r="J4" i="36" s="1"/>
  <c r="G3" i="36"/>
  <c r="I3" i="36" s="1"/>
  <c r="K3" i="36" s="1"/>
  <c r="F6" i="29"/>
  <c r="H6" i="29" s="1"/>
  <c r="G46" i="28"/>
  <c r="I46" i="28"/>
  <c r="K46" i="28" s="1"/>
  <c r="J46" i="28" s="1"/>
  <c r="G47" i="28"/>
  <c r="I47" i="28"/>
  <c r="K47" i="28"/>
  <c r="J47" i="28" s="1"/>
  <c r="G48" i="28"/>
  <c r="I48" i="28"/>
  <c r="K48" i="28"/>
  <c r="J48" i="28" s="1"/>
  <c r="G49" i="28"/>
  <c r="I49" i="28"/>
  <c r="K49" i="28"/>
  <c r="J49" i="28" s="1"/>
  <c r="G50" i="28"/>
  <c r="I50" i="28"/>
  <c r="K50" i="28" s="1"/>
  <c r="J50" i="28" s="1"/>
  <c r="G51" i="28"/>
  <c r="I51" i="28"/>
  <c r="K51" i="28"/>
  <c r="J51" i="28" s="1"/>
  <c r="G52" i="28"/>
  <c r="I52" i="28"/>
  <c r="K52" i="28"/>
  <c r="J52" i="28" s="1"/>
  <c r="G53" i="28"/>
  <c r="I53" i="28"/>
  <c r="K53" i="28"/>
  <c r="J53" i="28" s="1"/>
  <c r="G54" i="28"/>
  <c r="I54" i="28"/>
  <c r="K54" i="28" s="1"/>
  <c r="J54" i="28" s="1"/>
  <c r="G23" i="28"/>
  <c r="I23" i="28"/>
  <c r="K23" i="28" s="1"/>
  <c r="J23" i="28" s="1"/>
  <c r="G22" i="28"/>
  <c r="I22" i="28" s="1"/>
  <c r="K22" i="28" s="1"/>
  <c r="J22" i="28" s="1"/>
  <c r="G21" i="28"/>
  <c r="I21" i="28"/>
  <c r="K21" i="28" s="1"/>
  <c r="J21" i="28" s="1"/>
  <c r="G20" i="28"/>
  <c r="I20" i="28" s="1"/>
  <c r="K20" i="28" s="1"/>
  <c r="J20" i="28" s="1"/>
  <c r="G19" i="28"/>
  <c r="I19" i="28"/>
  <c r="K19" i="28" s="1"/>
  <c r="J19" i="28" s="1"/>
  <c r="G18" i="28"/>
  <c r="I18" i="28" s="1"/>
  <c r="K18" i="28" s="1"/>
  <c r="J18" i="28" s="1"/>
  <c r="G17" i="28"/>
  <c r="I17" i="28"/>
  <c r="K17" i="28" s="1"/>
  <c r="J17" i="28" s="1"/>
  <c r="K1" i="35"/>
  <c r="G3" i="35"/>
  <c r="I3" i="35" s="1"/>
  <c r="K3" i="35" s="1"/>
  <c r="J3" i="35" s="1"/>
  <c r="H19" i="22"/>
  <c r="H35" i="22"/>
  <c r="F4" i="22"/>
  <c r="H4" i="22" s="1"/>
  <c r="F5" i="22"/>
  <c r="H5" i="22" s="1"/>
  <c r="J5" i="22" s="1"/>
  <c r="I5" i="22" s="1"/>
  <c r="F6" i="22"/>
  <c r="H6" i="22" s="1"/>
  <c r="F7" i="22"/>
  <c r="H7" i="22" s="1"/>
  <c r="F8" i="22"/>
  <c r="H8" i="22" s="1"/>
  <c r="F9" i="22"/>
  <c r="H9" i="22" s="1"/>
  <c r="F10" i="22"/>
  <c r="H10" i="22" s="1"/>
  <c r="F11" i="22"/>
  <c r="H11" i="22" s="1"/>
  <c r="F12" i="22"/>
  <c r="F13" i="22"/>
  <c r="H13" i="22" s="1"/>
  <c r="F14" i="22"/>
  <c r="H14" i="22" s="1"/>
  <c r="F15" i="22"/>
  <c r="H15" i="22" s="1"/>
  <c r="F16" i="22"/>
  <c r="H16" i="22" s="1"/>
  <c r="F17" i="22"/>
  <c r="H17" i="22" s="1"/>
  <c r="F18" i="22"/>
  <c r="H18" i="22" s="1"/>
  <c r="F19" i="22"/>
  <c r="F20" i="22"/>
  <c r="F21" i="22"/>
  <c r="H21" i="22" s="1"/>
  <c r="F22" i="22"/>
  <c r="H22" i="22" s="1"/>
  <c r="F23" i="22"/>
  <c r="F24" i="22"/>
  <c r="F25" i="22"/>
  <c r="H25" i="22" s="1"/>
  <c r="F26" i="22"/>
  <c r="H26" i="22" s="1"/>
  <c r="F27" i="22"/>
  <c r="H27" i="22" s="1"/>
  <c r="F28" i="22"/>
  <c r="F29" i="22"/>
  <c r="H29" i="22" s="1"/>
  <c r="F30" i="22"/>
  <c r="H30" i="22" s="1"/>
  <c r="F31" i="22"/>
  <c r="H31" i="22" s="1"/>
  <c r="F32" i="22"/>
  <c r="F33" i="22"/>
  <c r="H33" i="22" s="1"/>
  <c r="F34" i="22"/>
  <c r="H34" i="22" s="1"/>
  <c r="F35" i="22"/>
  <c r="F36" i="22"/>
  <c r="F37" i="22"/>
  <c r="H37" i="22" s="1"/>
  <c r="F38" i="22"/>
  <c r="H38" i="22" s="1"/>
  <c r="F39" i="22"/>
  <c r="F40" i="22"/>
  <c r="F41" i="22"/>
  <c r="H41" i="22" s="1"/>
  <c r="G11" i="30"/>
  <c r="J11" i="30" s="1"/>
  <c r="K1" i="30"/>
  <c r="G4" i="30"/>
  <c r="I4" i="30" s="1"/>
  <c r="G5" i="30"/>
  <c r="I5" i="30" s="1"/>
  <c r="G6" i="30"/>
  <c r="I6" i="30" s="1"/>
  <c r="G7" i="30"/>
  <c r="I7" i="30" s="1"/>
  <c r="G8" i="30"/>
  <c r="I8" i="30" s="1"/>
  <c r="G9" i="30"/>
  <c r="I9" i="30" s="1"/>
  <c r="G10" i="30"/>
  <c r="I10" i="30" s="1"/>
  <c r="J1" i="25"/>
  <c r="G3" i="30"/>
  <c r="I3" i="30" s="1"/>
  <c r="F3" i="22"/>
  <c r="J1" i="22"/>
  <c r="K1" i="15"/>
  <c r="G4" i="15"/>
  <c r="I4" i="15" s="1"/>
  <c r="K4" i="15" s="1"/>
  <c r="J4" i="15" s="1"/>
  <c r="G5" i="15"/>
  <c r="I5" i="15" s="1"/>
  <c r="G6" i="15"/>
  <c r="I6" i="15" s="1"/>
  <c r="K6" i="15" s="1"/>
  <c r="J6" i="15" s="1"/>
  <c r="G7" i="15"/>
  <c r="I7" i="15" s="1"/>
  <c r="K7" i="15" s="1"/>
  <c r="J7" i="15" s="1"/>
  <c r="G8" i="15"/>
  <c r="G9" i="15"/>
  <c r="I9" i="15" s="1"/>
  <c r="G3" i="15"/>
  <c r="F7" i="24"/>
  <c r="H7" i="24" s="1"/>
  <c r="J7" i="24" s="1"/>
  <c r="I7" i="24" s="1"/>
  <c r="F8" i="24"/>
  <c r="H8" i="24"/>
  <c r="J8" i="24" s="1"/>
  <c r="I8" i="24" s="1"/>
  <c r="F9" i="24"/>
  <c r="H9" i="24" s="1"/>
  <c r="J9" i="24" s="1"/>
  <c r="I9" i="24" s="1"/>
  <c r="F10" i="24"/>
  <c r="H10" i="24"/>
  <c r="J10" i="24" s="1"/>
  <c r="I10" i="24" s="1"/>
  <c r="F6" i="24"/>
  <c r="F4" i="24"/>
  <c r="J1" i="24"/>
  <c r="J1" i="29"/>
  <c r="K1" i="26"/>
  <c r="K1" i="28"/>
  <c r="G3" i="26"/>
  <c r="I3" i="26" s="1"/>
  <c r="K3" i="26" s="1"/>
  <c r="J3" i="26" s="1"/>
  <c r="F11" i="29"/>
  <c r="H11" i="29" s="1"/>
  <c r="J11" i="29" s="1"/>
  <c r="F4" i="29"/>
  <c r="H4" i="29" s="1"/>
  <c r="F5" i="29"/>
  <c r="H5" i="29" s="1"/>
  <c r="J5" i="29" s="1"/>
  <c r="I5" i="29" s="1"/>
  <c r="F7" i="29"/>
  <c r="H7" i="29" s="1"/>
  <c r="J7" i="29" s="1"/>
  <c r="I7" i="29" s="1"/>
  <c r="F3" i="29"/>
  <c r="G26" i="28"/>
  <c r="K26" i="28" s="1"/>
  <c r="J26" i="28" s="1"/>
  <c r="I26" i="28"/>
  <c r="G27" i="28"/>
  <c r="I27" i="28"/>
  <c r="G28" i="28"/>
  <c r="K28" i="28" s="1"/>
  <c r="J28" i="28" s="1"/>
  <c r="I28" i="28"/>
  <c r="G29" i="28"/>
  <c r="I29" i="28"/>
  <c r="G30" i="28"/>
  <c r="K30" i="28" s="1"/>
  <c r="J30" i="28" s="1"/>
  <c r="I30" i="28"/>
  <c r="G31" i="28"/>
  <c r="I31" i="28"/>
  <c r="G32" i="28"/>
  <c r="K32" i="28" s="1"/>
  <c r="J32" i="28" s="1"/>
  <c r="I32" i="28"/>
  <c r="G33" i="28"/>
  <c r="I33" i="28"/>
  <c r="G34" i="28"/>
  <c r="K34" i="28" s="1"/>
  <c r="J34" i="28" s="1"/>
  <c r="I34" i="28"/>
  <c r="G35" i="28"/>
  <c r="I35" i="28"/>
  <c r="G36" i="28"/>
  <c r="K36" i="28" s="1"/>
  <c r="J36" i="28" s="1"/>
  <c r="I36" i="28"/>
  <c r="G37" i="28"/>
  <c r="I37" i="28"/>
  <c r="G38" i="28"/>
  <c r="K38" i="28" s="1"/>
  <c r="J38" i="28" s="1"/>
  <c r="I38" i="28"/>
  <c r="G39" i="28"/>
  <c r="I39" i="28"/>
  <c r="G40" i="28"/>
  <c r="K40" i="28" s="1"/>
  <c r="J40" i="28" s="1"/>
  <c r="I40" i="28"/>
  <c r="G41" i="28"/>
  <c r="I41" i="28"/>
  <c r="G42" i="28"/>
  <c r="I42" i="28" s="1"/>
  <c r="K42" i="28" s="1"/>
  <c r="J42" i="28" s="1"/>
  <c r="G43" i="28"/>
  <c r="I43" i="28"/>
  <c r="G44" i="28"/>
  <c r="I44" i="28" s="1"/>
  <c r="K44" i="28" s="1"/>
  <c r="J44" i="28" s="1"/>
  <c r="G45" i="28"/>
  <c r="I45" i="28"/>
  <c r="G25" i="28"/>
  <c r="G55" i="28" s="1"/>
  <c r="G4" i="28"/>
  <c r="I4" i="28"/>
  <c r="K4" i="28" s="1"/>
  <c r="J4" i="28" s="1"/>
  <c r="G5" i="28"/>
  <c r="I5" i="28" s="1"/>
  <c r="G6" i="28"/>
  <c r="I6" i="28"/>
  <c r="K6" i="28" s="1"/>
  <c r="J6" i="28" s="1"/>
  <c r="G7" i="28"/>
  <c r="I7" i="28" s="1"/>
  <c r="G8" i="28"/>
  <c r="I8" i="28" s="1"/>
  <c r="K8" i="28" s="1"/>
  <c r="J8" i="28" s="1"/>
  <c r="G9" i="28"/>
  <c r="I9" i="28" s="1"/>
  <c r="K9" i="28" s="1"/>
  <c r="J9" i="28" s="1"/>
  <c r="G10" i="28"/>
  <c r="I10" i="28" s="1"/>
  <c r="K10" i="28" s="1"/>
  <c r="J10" i="28" s="1"/>
  <c r="G11" i="28"/>
  <c r="G12" i="28"/>
  <c r="I12" i="28"/>
  <c r="G13" i="28"/>
  <c r="I13" i="28" s="1"/>
  <c r="K13" i="28" s="1"/>
  <c r="J13" i="28" s="1"/>
  <c r="G14" i="28"/>
  <c r="I14" i="28"/>
  <c r="G15" i="28"/>
  <c r="G16" i="28"/>
  <c r="I16" i="28"/>
  <c r="K16" i="28" s="1"/>
  <c r="J16" i="28" s="1"/>
  <c r="G3" i="28"/>
  <c r="I3" i="28" s="1"/>
  <c r="K3" i="28" s="1"/>
  <c r="J3" i="28" s="1"/>
  <c r="G4" i="21"/>
  <c r="I4" i="21" s="1"/>
  <c r="G5" i="21"/>
  <c r="I5" i="21" s="1"/>
  <c r="K5" i="21" s="1"/>
  <c r="J5" i="21" s="1"/>
  <c r="G6" i="21"/>
  <c r="I6" i="21" s="1"/>
  <c r="K6" i="21" s="1"/>
  <c r="J6" i="21" s="1"/>
  <c r="G7" i="21"/>
  <c r="I7" i="21" s="1"/>
  <c r="G8" i="21"/>
  <c r="I8" i="21" s="1"/>
  <c r="G9" i="21"/>
  <c r="I9" i="21"/>
  <c r="K9" i="21" s="1"/>
  <c r="J9" i="21" s="1"/>
  <c r="G10" i="21"/>
  <c r="I10" i="21" s="1"/>
  <c r="K10" i="21" s="1"/>
  <c r="J10" i="21" s="1"/>
  <c r="G11" i="21"/>
  <c r="I11" i="21" s="1"/>
  <c r="G12" i="21"/>
  <c r="I12" i="21" s="1"/>
  <c r="G13" i="21"/>
  <c r="I13" i="21" s="1"/>
  <c r="K13" i="21" s="1"/>
  <c r="J13" i="21" s="1"/>
  <c r="G14" i="21"/>
  <c r="I14" i="21" s="1"/>
  <c r="K14" i="21" s="1"/>
  <c r="J14" i="21" s="1"/>
  <c r="G15" i="21"/>
  <c r="I15" i="21"/>
  <c r="G16" i="21"/>
  <c r="I16" i="21" s="1"/>
  <c r="G17" i="21"/>
  <c r="I17" i="21" s="1"/>
  <c r="K17" i="21" s="1"/>
  <c r="J17" i="21" s="1"/>
  <c r="G18" i="21"/>
  <c r="I18" i="21" s="1"/>
  <c r="K18" i="21" s="1"/>
  <c r="J18" i="21" s="1"/>
  <c r="G19" i="21"/>
  <c r="I19" i="21" s="1"/>
  <c r="G20" i="21"/>
  <c r="I20" i="21" s="1"/>
  <c r="K20" i="21" s="1"/>
  <c r="J20" i="21" s="1"/>
  <c r="G21" i="21"/>
  <c r="I21" i="21" s="1"/>
  <c r="G3" i="21"/>
  <c r="I3" i="21" s="1"/>
  <c r="K3" i="21" s="1"/>
  <c r="I11" i="30"/>
  <c r="H3" i="22"/>
  <c r="J3" i="22" s="1"/>
  <c r="I3" i="22" s="1"/>
  <c r="H6" i="24"/>
  <c r="J6" i="24" s="1"/>
  <c r="I6" i="24" s="1"/>
  <c r="H4" i="24"/>
  <c r="F12" i="29"/>
  <c r="K14" i="28"/>
  <c r="J14" i="28" s="1"/>
  <c r="I15" i="28"/>
  <c r="K15" i="28" s="1"/>
  <c r="J15" i="28" s="1"/>
  <c r="I11" i="28"/>
  <c r="K11" i="28" s="1"/>
  <c r="J11" i="28" s="1"/>
  <c r="K45" i="28"/>
  <c r="J45" i="28" s="1"/>
  <c r="K41" i="28"/>
  <c r="J41" i="28" s="1"/>
  <c r="I25" i="28"/>
  <c r="K25" i="28" s="1"/>
  <c r="H3" i="29" l="1"/>
  <c r="J3" i="29" s="1"/>
  <c r="I3" i="29" s="1"/>
  <c r="F42" i="22"/>
  <c r="J35" i="22"/>
  <c r="I35" i="22" s="1"/>
  <c r="J31" i="22"/>
  <c r="I31" i="22" s="1"/>
  <c r="J27" i="22"/>
  <c r="I27" i="22" s="1"/>
  <c r="J19" i="22"/>
  <c r="I19" i="22" s="1"/>
  <c r="J15" i="22"/>
  <c r="I15" i="22" s="1"/>
  <c r="J11" i="22"/>
  <c r="I11" i="22" s="1"/>
  <c r="H39" i="22"/>
  <c r="J39" i="22" s="1"/>
  <c r="I39" i="22" s="1"/>
  <c r="H23" i="22"/>
  <c r="J23" i="22" s="1"/>
  <c r="I23" i="22" s="1"/>
  <c r="F11" i="24"/>
  <c r="J4" i="24"/>
  <c r="I4" i="24" s="1"/>
  <c r="K7" i="36"/>
  <c r="J7" i="36" s="1"/>
  <c r="H12" i="29"/>
  <c r="J4" i="29"/>
  <c r="F8" i="29"/>
  <c r="F13" i="29" s="1"/>
  <c r="J6" i="29"/>
  <c r="I6" i="29" s="1"/>
  <c r="K39" i="28"/>
  <c r="J39" i="28" s="1"/>
  <c r="K37" i="28"/>
  <c r="J37" i="28" s="1"/>
  <c r="K35" i="28"/>
  <c r="J35" i="28" s="1"/>
  <c r="K33" i="28"/>
  <c r="J33" i="28" s="1"/>
  <c r="K31" i="28"/>
  <c r="J31" i="28" s="1"/>
  <c r="K29" i="28"/>
  <c r="J29" i="28" s="1"/>
  <c r="K27" i="28"/>
  <c r="J27" i="28" s="1"/>
  <c r="K12" i="28"/>
  <c r="J12" i="28" s="1"/>
  <c r="K43" i="28"/>
  <c r="J43" i="28" s="1"/>
  <c r="I55" i="28"/>
  <c r="K5" i="28"/>
  <c r="J5" i="28" s="1"/>
  <c r="K7" i="28"/>
  <c r="J7" i="28" s="1"/>
  <c r="J25" i="28"/>
  <c r="K15" i="21"/>
  <c r="J15" i="21" s="1"/>
  <c r="K19" i="21"/>
  <c r="J19" i="21" s="1"/>
  <c r="K7" i="21"/>
  <c r="J7" i="21" s="1"/>
  <c r="I8" i="36"/>
  <c r="K6" i="36"/>
  <c r="J6" i="36" s="1"/>
  <c r="G8" i="36"/>
  <c r="K5" i="36"/>
  <c r="J5" i="36" s="1"/>
  <c r="J3" i="36"/>
  <c r="K11" i="21"/>
  <c r="J11" i="21" s="1"/>
  <c r="K16" i="21"/>
  <c r="J16" i="21" s="1"/>
  <c r="K12" i="21"/>
  <c r="J12" i="21" s="1"/>
  <c r="K8" i="21"/>
  <c r="J8" i="21" s="1"/>
  <c r="K4" i="21"/>
  <c r="J4" i="21" s="1"/>
  <c r="G22" i="21"/>
  <c r="I22" i="21"/>
  <c r="K21" i="21"/>
  <c r="J21" i="21" s="1"/>
  <c r="J3" i="21"/>
  <c r="I11" i="29"/>
  <c r="J12" i="29"/>
  <c r="G5" i="26"/>
  <c r="G9" i="39"/>
  <c r="G3" i="39"/>
  <c r="I3" i="39" s="1"/>
  <c r="H3" i="39" s="1"/>
  <c r="H3" i="37"/>
  <c r="J3" i="37" s="1"/>
  <c r="I3" i="37" s="1"/>
  <c r="H3" i="25"/>
  <c r="J3" i="25" s="1"/>
  <c r="I3" i="25" s="1"/>
  <c r="F12" i="37"/>
  <c r="F15" i="25"/>
  <c r="K11" i="30"/>
  <c r="I12" i="30"/>
  <c r="K3" i="30"/>
  <c r="J3" i="30" s="1"/>
  <c r="K10" i="30"/>
  <c r="J10" i="30" s="1"/>
  <c r="G12" i="30"/>
  <c r="K9" i="30"/>
  <c r="J9" i="30" s="1"/>
  <c r="K8" i="30"/>
  <c r="J8" i="30" s="1"/>
  <c r="K7" i="30"/>
  <c r="J7" i="30" s="1"/>
  <c r="K6" i="30"/>
  <c r="J6" i="30" s="1"/>
  <c r="K5" i="30"/>
  <c r="J5" i="30" s="1"/>
  <c r="K4" i="30"/>
  <c r="J4" i="30" s="1"/>
  <c r="J16" i="22"/>
  <c r="I16" i="22" s="1"/>
  <c r="J8" i="22"/>
  <c r="I8" i="22" s="1"/>
  <c r="J7" i="22"/>
  <c r="I7" i="22" s="1"/>
  <c r="J6" i="22"/>
  <c r="I6" i="22" s="1"/>
  <c r="J41" i="22"/>
  <c r="I41" i="22" s="1"/>
  <c r="H40" i="22"/>
  <c r="J40" i="22" s="1"/>
  <c r="I40" i="22" s="1"/>
  <c r="J37" i="22"/>
  <c r="I37" i="22" s="1"/>
  <c r="H36" i="22"/>
  <c r="J36" i="22" s="1"/>
  <c r="I36" i="22" s="1"/>
  <c r="J33" i="22"/>
  <c r="I33" i="22" s="1"/>
  <c r="H32" i="22"/>
  <c r="J32" i="22" s="1"/>
  <c r="I32" i="22" s="1"/>
  <c r="J29" i="22"/>
  <c r="I29" i="22" s="1"/>
  <c r="H28" i="22"/>
  <c r="J28" i="22" s="1"/>
  <c r="I28" i="22" s="1"/>
  <c r="J25" i="22"/>
  <c r="I25" i="22" s="1"/>
  <c r="H24" i="22"/>
  <c r="J24" i="22" s="1"/>
  <c r="I24" i="22" s="1"/>
  <c r="J21" i="22"/>
  <c r="I21" i="22" s="1"/>
  <c r="H20" i="22"/>
  <c r="J20" i="22" s="1"/>
  <c r="I20" i="22" s="1"/>
  <c r="J17" i="22"/>
  <c r="I17" i="22" s="1"/>
  <c r="J13" i="22"/>
  <c r="I13" i="22" s="1"/>
  <c r="H12" i="22"/>
  <c r="J12" i="22" s="1"/>
  <c r="I12" i="22" s="1"/>
  <c r="J9" i="22"/>
  <c r="I9" i="22" s="1"/>
  <c r="J4" i="22"/>
  <c r="J38" i="22"/>
  <c r="I38" i="22" s="1"/>
  <c r="J34" i="22"/>
  <c r="I34" i="22" s="1"/>
  <c r="J30" i="22"/>
  <c r="I30" i="22" s="1"/>
  <c r="J26" i="22"/>
  <c r="I26" i="22" s="1"/>
  <c r="J22" i="22"/>
  <c r="I22" i="22" s="1"/>
  <c r="J18" i="22"/>
  <c r="I18" i="22" s="1"/>
  <c r="J14" i="22"/>
  <c r="I14" i="22" s="1"/>
  <c r="J10" i="22"/>
  <c r="I10" i="22" s="1"/>
  <c r="I3" i="15"/>
  <c r="K3" i="15" s="1"/>
  <c r="J3" i="15" s="1"/>
  <c r="I8" i="15"/>
  <c r="K8" i="15" s="1"/>
  <c r="J8" i="15" s="1"/>
  <c r="G10" i="15"/>
  <c r="K9" i="15"/>
  <c r="J9" i="15" s="1"/>
  <c r="K5" i="15"/>
  <c r="J5" i="15" s="1"/>
  <c r="H11" i="24"/>
  <c r="J11" i="24"/>
  <c r="I5" i="26"/>
  <c r="H8" i="29" l="1"/>
  <c r="H13" i="29" s="1"/>
  <c r="K8" i="36"/>
  <c r="I4" i="29"/>
  <c r="J8" i="29"/>
  <c r="J13" i="29" s="1"/>
  <c r="K55" i="28"/>
  <c r="J12" i="30"/>
  <c r="K22" i="21"/>
  <c r="I9" i="39"/>
  <c r="G10" i="39"/>
  <c r="H12" i="37"/>
  <c r="H15" i="25"/>
  <c r="J12" i="37"/>
  <c r="J15" i="25"/>
  <c r="K12" i="30"/>
  <c r="H42" i="22"/>
  <c r="J42" i="22"/>
  <c r="I4" i="22"/>
  <c r="I10" i="15"/>
  <c r="K10" i="15"/>
  <c r="K5" i="26"/>
  <c r="H9" i="39" l="1"/>
  <c r="I10" i="39"/>
</calcChain>
</file>

<file path=xl/sharedStrings.xml><?xml version="1.0" encoding="utf-8"?>
<sst xmlns="http://schemas.openxmlformats.org/spreadsheetml/2006/main" count="719" uniqueCount="371">
  <si>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</si>
  <si>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</si>
  <si>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</si>
  <si>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</si>
  <si>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</si>
  <si>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</si>
  <si>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</si>
  <si>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</si>
  <si>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</si>
  <si>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</si>
  <si>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</si>
  <si>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</si>
  <si>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</si>
  <si>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</si>
  <si>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32.</t>
  </si>
  <si>
    <t>34.</t>
  </si>
  <si>
    <t>35.</t>
  </si>
  <si>
    <t>36.</t>
  </si>
  <si>
    <t>37.</t>
  </si>
  <si>
    <t>38.</t>
  </si>
  <si>
    <t>39.</t>
  </si>
  <si>
    <t>Szczegółowa specyfikacja</t>
  </si>
  <si>
    <t>J.m.</t>
  </si>
  <si>
    <t>33.</t>
  </si>
  <si>
    <t xml:space="preserve">      </t>
  </si>
  <si>
    <t>31.</t>
  </si>
  <si>
    <t>Ilość</t>
  </si>
  <si>
    <t>Wartość netto</t>
  </si>
  <si>
    <t>Wartość brutto</t>
  </si>
  <si>
    <t>L.p.</t>
  </si>
  <si>
    <t>1.</t>
  </si>
  <si>
    <t>2.</t>
  </si>
  <si>
    <t>3.</t>
  </si>
  <si>
    <t>Cena jedn. netto</t>
  </si>
  <si>
    <t>Cena jedn. brutto</t>
  </si>
  <si>
    <t>VAT %</t>
  </si>
  <si>
    <t>Wartość VAT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</si>
  <si>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</si>
  <si>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</si>
  <si>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</si>
  <si>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</si>
  <si>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</si>
  <si>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</si>
  <si>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</si>
  <si>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</si>
  <si>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</si>
  <si>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</si>
  <si>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</si>
  <si>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</si>
  <si>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</si>
  <si>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RAZEM:</t>
  </si>
  <si>
    <t>Wymagania:</t>
  </si>
  <si>
    <t>Test do oznaczania szczepów MRSA za pomocą aglutynacji latexowej</t>
  </si>
  <si>
    <t>50 ozn.</t>
  </si>
  <si>
    <t xml:space="preserve">Cena jedn. netto </t>
  </si>
  <si>
    <t xml:space="preserve">Cena jedn. brutto </t>
  </si>
  <si>
    <t>szt.</t>
  </si>
  <si>
    <t>Cefepim 30 μg</t>
  </si>
  <si>
    <t>Ampicylina 10 μg</t>
  </si>
  <si>
    <t>Amoksycylina+kw. klaw. 30 μg</t>
  </si>
  <si>
    <t>Amikacyna 30 μg</t>
  </si>
  <si>
    <t>Cefuroksym 30  μg</t>
  </si>
  <si>
    <t>Ciprofloksacyna  5 μg</t>
  </si>
  <si>
    <t>Tetracyklina  30  μg</t>
  </si>
  <si>
    <t>Erytromycyna  15  μg</t>
  </si>
  <si>
    <t>Gentamicyna  10  μg</t>
  </si>
  <si>
    <t>Imipenem  10  μg</t>
  </si>
  <si>
    <t>Tobramycyna 10 μg</t>
  </si>
  <si>
    <t>Trimethoprim/Sulfamat. 125+23,75  μg</t>
  </si>
  <si>
    <t>Mupirocyna 200  μg</t>
  </si>
  <si>
    <t>Meropenem 10 μg</t>
  </si>
  <si>
    <t>Ampicylina 2 μg</t>
  </si>
  <si>
    <t>Cefoksytyna 30 μg</t>
  </si>
  <si>
    <t>Oxacylina  1 μg</t>
  </si>
  <si>
    <t xml:space="preserve"> szt.</t>
  </si>
  <si>
    <t>GENTAMYCYNA 120 μg.        Krążki do oznaczania wrażliwości enterokoków na wysokie stężenia gentamycyny</t>
  </si>
  <si>
    <t xml:space="preserve"> Nazwa krążka</t>
  </si>
  <si>
    <t>Sterylne pałeczki z wacikami dakronowymi w probówkach do wymazów („wymazówki”)</t>
  </si>
  <si>
    <t>Sterylne wymazówki do antybiogramów pakowane indywidualnie</t>
  </si>
  <si>
    <t>Wielkość opakowania</t>
  </si>
  <si>
    <t xml:space="preserve"> Rodzaj sprzętu</t>
  </si>
  <si>
    <t>Levofloksacyna 5 μg</t>
  </si>
  <si>
    <t>Tigecyklina 15 μg</t>
  </si>
  <si>
    <t>Ertapenem 10 μg</t>
  </si>
  <si>
    <t>Doripenem 10 μg</t>
  </si>
  <si>
    <t>Chinupristyna/Dalfopristyna 15 μg</t>
  </si>
  <si>
    <t>Numer katalogowy</t>
  </si>
  <si>
    <t>Test do wykrywania antygenów uwalnianych w płynie mózgowo-rdzeniowym w oparciu o aglutynację latexową</t>
  </si>
  <si>
    <t>Cena netto</t>
  </si>
  <si>
    <t>Cena  brutto</t>
  </si>
  <si>
    <t>Podłoża agarowe niskopeptonowe do oznaczania wartości MIC bakterii</t>
  </si>
  <si>
    <t>Testy do oznaczania wartości MIC:</t>
  </si>
  <si>
    <t>BENZYLPENICIL PG 256 WW B30</t>
  </si>
  <si>
    <t>CEFOTAXIME CTL 32 WW B30</t>
  </si>
  <si>
    <t>VANCOMYCIN VA 256 WW B30</t>
  </si>
  <si>
    <t>MBL IP/IPI 256/64 WW B30</t>
  </si>
  <si>
    <t>Podłoża stałe z krwią baranią do hodowli drobnoustrojów nie wymagających specjalnych warunków hodowlanych, używanych do kontroli wymienionych powyżej butelek</t>
  </si>
  <si>
    <t>RAZEM</t>
  </si>
  <si>
    <t>Cena jedn. brutto dzierżawy/1 miesiąc</t>
  </si>
  <si>
    <t>Dzierżawa systemu</t>
  </si>
  <si>
    <t>Dzierżawa automatycznego systemu do hodowli drobnoustrojów z krwi i płynów ustrojowych</t>
  </si>
  <si>
    <t>podłoża transportowe do hodowli grzybów drożdżopodobnych oraz dermatofitów</t>
  </si>
  <si>
    <t>WYMAGANIA:</t>
  </si>
  <si>
    <t>Wartość pakietu razem:</t>
  </si>
  <si>
    <t>czynnik X</t>
  </si>
  <si>
    <t>czynnik XV</t>
  </si>
  <si>
    <t>czynnik V</t>
  </si>
  <si>
    <t>odczynniki i aparat muszą pochodzić od jednego producenta</t>
  </si>
  <si>
    <t>Piperacylina + tazb. 30+6 μg</t>
  </si>
  <si>
    <t xml:space="preserve">Nitrofurantoina  100 μg   </t>
  </si>
  <si>
    <t>Linezolid 10μg</t>
  </si>
  <si>
    <t>Wankomycyna  5  μg</t>
  </si>
  <si>
    <t>Cefotaksym 5 μg</t>
  </si>
  <si>
    <t>Ceftazidim 10 μg</t>
  </si>
  <si>
    <t>Gentamicyna  30  μg</t>
  </si>
  <si>
    <t>surowica do aglutynacji szkiełkowej poliwalentna dla Salmonella (HM)</t>
  </si>
  <si>
    <t>Podłoża agarowe niskopeptonowe z dodatkiem 5% krwi końskiej + NAD do oznaczania wartości MIC bakterii o zwiększonych wymaganiach odżywczych</t>
  </si>
  <si>
    <t>Sterylne probówki okrągłodenne z korkiem,   obj. 4 ml</t>
  </si>
  <si>
    <t>Sterylne probówki okrągłodenne z korkiem,   obj. 11 ml</t>
  </si>
  <si>
    <t>Cefaleksyna 30  μg</t>
  </si>
  <si>
    <t>Benzylopenicylina 1UI</t>
  </si>
  <si>
    <t>Norfloksacyna 10 μg</t>
  </si>
  <si>
    <t>Cefaklor 30 μg</t>
  </si>
  <si>
    <t>CIPROFLOKSACYNACI32WWB30</t>
  </si>
  <si>
    <t>TAZOCIN PTC 256 WWB30</t>
  </si>
  <si>
    <t>TOBRAMYCYNA TM256 WWB30</t>
  </si>
  <si>
    <t>Bulion tryptozowo-sojowy do izolacji bakterii o niewysokich wymaganiach odżywczych - probówki</t>
  </si>
  <si>
    <t>Klindamycyna 2 μg</t>
  </si>
  <si>
    <t>Podłoża płynne 9-10ml do jednoczesnego oznaczania ureazy i indolu</t>
  </si>
  <si>
    <t>Testy do identyfikacji pałeczek Enterobacteriacae i innych nie wymagających Gram (-) pałeczek</t>
  </si>
  <si>
    <t>Testy do szybkiej identyfikacji gronkowców</t>
  </si>
  <si>
    <t>Podłoża do monitorowania biologicznego skażenia powierzchni szpitalnych</t>
  </si>
  <si>
    <t xml:space="preserve">Podłoże transportowe Stuart z pałeczką plastikową i wacikiem bawełnianym lub z wiskozy  </t>
  </si>
  <si>
    <t>Testy do identyfikacji bakterii Gram-dodatnich na podstawie oznaczania min 40 cech biochemicznych - odczyt automatyczny</t>
  </si>
  <si>
    <t>Testy do oznaczania lekowrażliwości bakterii Gram-dodatnich - odczyt automatyczny. * Wykonawca winien wymienić WSZYSTKIE rodzaje testów będące w ofercie wg stanu na dzień składania ofert</t>
  </si>
  <si>
    <t>Testy do identyfikacji bakterii Gram-ujemnych na podstawie oznaczania min 40 cech biochemicznych - odczyt automatyczny</t>
  </si>
  <si>
    <t>Testy do oznaczania lekowrażliwości bakterii Gram-ujemnych - odczyt automatyczny. * Wykonawca winien wymienić WSZYSTKIE rodzaje testów będące w ofercie wg stanu na dzień składania ofert</t>
  </si>
  <si>
    <t>Testy do identyfikacji bakterii z grupy Neisseria-Haemophilus - odczyt automatyczny</t>
  </si>
  <si>
    <t>Testy do identyfikacji grzybów drożdżopodobnych  - odczyt automatyczny</t>
  </si>
  <si>
    <t>Testy do oznaczania lekowrażliwości grzybów drożdżopodobnych - odczyt automatyczny. * Wykonawca winien wymienić WSZYSTKIE rodzaje testów będące w ofercie wg stanu na dzień składania ofert</t>
  </si>
  <si>
    <t>Testy do identyfikacji bakterii beztlenowych oraz Corynebacterium - odczyt automatyczny</t>
  </si>
  <si>
    <t>Akcesoria i odczynniki dodatkowe do wykonania testów</t>
  </si>
  <si>
    <t>w/ g zapotrzebowania na testy</t>
  </si>
  <si>
    <t>cefinaza</t>
  </si>
  <si>
    <t>Podłoże transportowe (dwufazowe) do moczu z możliwością oznaczania liczby drobnoustrojów</t>
  </si>
  <si>
    <t>szkiełka podstawowe z matowym polem do opisu, krawędzie cięte</t>
  </si>
  <si>
    <t>szkiełka nakrywkowe o wym. 22 x 22 mm</t>
  </si>
  <si>
    <t>Podłoża (butelki) do hodowli drobnoustrojów tlenowych, drożdży dla pacjentów pediatrycznych poddanych antybiotykoterapii</t>
  </si>
  <si>
    <t>Test do oznaczaniaNoro wirusóww kale</t>
  </si>
  <si>
    <t>Test do oznacznia Clostridium difficile w kale GDH-TOXA-TOXB</t>
  </si>
  <si>
    <t xml:space="preserve">Test do oznaczania Rota/ Adeno wirusów w kale  </t>
  </si>
  <si>
    <t>ESBL (+)</t>
  </si>
  <si>
    <t>Amoksycylina+kw. klaw. 3 μg</t>
  </si>
  <si>
    <t>Teicoplanina 30 μg</t>
  </si>
  <si>
    <t>Cefotaksym 30 μg</t>
  </si>
  <si>
    <t>Ceftazidim 30 μg</t>
  </si>
  <si>
    <t>Cena jedn. Brutto</t>
  </si>
  <si>
    <t>AMIKACYNA AK 256WWB30</t>
  </si>
  <si>
    <t>IMIPENEM IP256WWB30</t>
  </si>
  <si>
    <t>MEROPENEM MP256WWB30</t>
  </si>
  <si>
    <t>Testy do oznaczania Enterowirusów w kale</t>
  </si>
  <si>
    <t xml:space="preserve">Test CARBA </t>
  </si>
  <si>
    <t>Podłoża chromogenne do oznaczania szczepów VRE</t>
  </si>
  <si>
    <t>Testy do wykrywania obecności antygenu INFLUENZA A/B wirusa bezpośrednio z  wymazów z nosogardła  i gardła (szybkie testy diagnostyczne)</t>
  </si>
  <si>
    <t>Woreczki do hodowli w warunkach beztlenowych bez dodatku wody(saszetka )</t>
  </si>
  <si>
    <t>Bulion Todd -Hewitta z dodatkiem antybiotyku do izolacji GBS</t>
  </si>
  <si>
    <t>Podłoże do identyfikacji pałeczek Enterobacteriacae i innych nie wymagających pałeczek Gram (-)</t>
  </si>
  <si>
    <t xml:space="preserve">Podłoże do izolacji bakterii beztlenowych </t>
  </si>
  <si>
    <t>Podłoże do identyfikacji GBS</t>
  </si>
  <si>
    <t>AMPICYLINAAM 256WWB30</t>
  </si>
  <si>
    <t xml:space="preserve">CEFUROKSYM CXM 32WW B30      </t>
  </si>
  <si>
    <t xml:space="preserve">CEFTAZYDYM CAZ 32WWB30       </t>
  </si>
  <si>
    <t>TEIKOPLANINA TEC256WWB30</t>
  </si>
  <si>
    <t>AMFOTERYCYNA</t>
  </si>
  <si>
    <t>ANIDULAFUNGINA</t>
  </si>
  <si>
    <t>ITRAKONAZOL</t>
  </si>
  <si>
    <t>FLUOROCYTOZYNA</t>
  </si>
  <si>
    <t>KASPOFUNGINA</t>
  </si>
  <si>
    <t>POSAKONAZOL</t>
  </si>
  <si>
    <t>WORIKONAZOL</t>
  </si>
  <si>
    <t xml:space="preserve">                           RAZEM</t>
  </si>
  <si>
    <t>Ilośc</t>
  </si>
  <si>
    <t>Saszetki do transportu i przechowywania próbek biologicznych wymiary 167x265mm</t>
  </si>
  <si>
    <t>Saszetki do transportu i przechowywania próbek biologicznych wymiary 181x270mm</t>
  </si>
  <si>
    <t xml:space="preserve"> Zestaw powinien zawierać bufor rozcieńczający dla próbek surowicy oraz moczu.</t>
  </si>
  <si>
    <t>Podłoża stałe z krwią baranią do hodowli drobnousrojów nie wymagających specjalnych warunków hodowlanych</t>
  </si>
  <si>
    <t>10x5</t>
  </si>
  <si>
    <t>Zestawy do pobierania wymazów w kierunku Chlamydia trachomatis</t>
  </si>
  <si>
    <t>ozn.</t>
  </si>
  <si>
    <t>VAT</t>
  </si>
  <si>
    <t xml:space="preserve">1. </t>
  </si>
  <si>
    <t xml:space="preserve">2. </t>
  </si>
  <si>
    <t>Paski do oznaczania wartości MIC pakowane w blistrach lub pojedyńczo po 30 szt.</t>
  </si>
  <si>
    <t>Paski do oznaczania MIC wykonane z plastiku z trwałym, czytelnym nadrukiem, zawierające min 30 rozcieńczeń antybiotyku.</t>
  </si>
  <si>
    <t xml:space="preserve">3. </t>
  </si>
  <si>
    <t>Wszystkie paski do oznaczania wartości MIC pochodzące od jednego producenta</t>
  </si>
  <si>
    <t xml:space="preserve">4. </t>
  </si>
  <si>
    <t>Wszystkie podłoża pochodzące od jednego producenta</t>
  </si>
  <si>
    <t xml:space="preserve">5. </t>
  </si>
  <si>
    <t>Termin ważności podłoży stałych min. 4 tygodnie od daty dostawy.</t>
  </si>
  <si>
    <t xml:space="preserve">6. </t>
  </si>
  <si>
    <t>Paski do oznaczania mechanizmów lekooporności pakowane w blistry lub pojedynczo po 30 szt.</t>
  </si>
  <si>
    <t>Ilość miesięcy</t>
  </si>
  <si>
    <t>Razem:</t>
  </si>
  <si>
    <t xml:space="preserve">VAT </t>
  </si>
  <si>
    <t>op.</t>
  </si>
  <si>
    <t>Krązki antybiotykowe muszą być sprawdzone i zaopiniowane przez EUCAST .</t>
  </si>
  <si>
    <t>Każda fiolka  z  krążkami   musi być zapakowana  w oddzielne, hermetycznie zamknięte  opakowanie  z  folii  aluminiowej,  tzw.  „blister pack”  z pochłaniaczem wilgoci (środek  higroskopijny).</t>
  </si>
  <si>
    <r>
      <t>Cena jedn. netto dzierżawy</t>
    </r>
    <r>
      <rPr>
        <b/>
        <sz val="9"/>
        <rFont val="Arial"/>
        <family val="2"/>
        <charset val="238"/>
      </rPr>
      <t>/</t>
    </r>
    <r>
      <rPr>
        <sz val="9"/>
        <rFont val="Arial"/>
        <family val="2"/>
        <charset val="238"/>
      </rPr>
      <t>1 miesiąc</t>
    </r>
  </si>
  <si>
    <t xml:space="preserve">Podłoża mikrobiologiczne muszą posiadać certyfikat ISO 13485 dla wyrobów medycznych           </t>
  </si>
  <si>
    <t xml:space="preserve">W odniesieniu do poz. 6 wymagamy, aby szybki test lateksowy do identyfikacji drobnoustrojów z płynu mózgowo- rdzenioweg, surowicy krwi, moczu oraz potwierdzenia z hodowli pozwalał na bezpośrednią identyfikację antygenów: N.meningititis B/ E.coli K1, A/Y, C/ W 135; H.infulenzae typu b, Spneumoniae, Streptococcus gr. B          </t>
  </si>
  <si>
    <t>45/2020/PN</t>
  </si>
  <si>
    <r>
      <t xml:space="preserve">Krążki z OPTOCHINĄ do różnicowania </t>
    </r>
    <r>
      <rPr>
        <i/>
        <sz val="10"/>
        <rFont val="Arial"/>
        <family val="2"/>
        <charset val="238"/>
      </rPr>
      <t>Streptococcus pneumoniae</t>
    </r>
  </si>
  <si>
    <r>
      <t xml:space="preserve">Krążki do różnicowania bakterii z rodzaju </t>
    </r>
    <r>
      <rPr>
        <i/>
        <sz val="10"/>
        <rFont val="Arial"/>
        <family val="2"/>
        <charset val="238"/>
      </rPr>
      <t>Moraxella</t>
    </r>
    <r>
      <rPr>
        <sz val="10"/>
        <rFont val="Arial"/>
        <family val="2"/>
        <charset val="238"/>
      </rPr>
      <t xml:space="preserve"> od </t>
    </r>
    <r>
      <rPr>
        <i/>
        <sz val="10"/>
        <rFont val="Arial"/>
        <family val="2"/>
        <charset val="238"/>
      </rPr>
      <t>Neisseria</t>
    </r>
  </si>
  <si>
    <r>
      <t xml:space="preserve">Krążki do różnicowania </t>
    </r>
    <r>
      <rPr>
        <i/>
        <sz val="10"/>
        <rFont val="Arial"/>
        <family val="2"/>
        <charset val="238"/>
      </rPr>
      <t>Enterococcus faecalis</t>
    </r>
    <r>
      <rPr>
        <sz val="10"/>
        <rFont val="Arial"/>
        <family val="2"/>
        <charset val="238"/>
      </rPr>
      <t xml:space="preserve"> i </t>
    </r>
    <r>
      <rPr>
        <i/>
        <sz val="10"/>
        <rFont val="Arial"/>
        <family val="2"/>
        <charset val="238"/>
      </rPr>
      <t>Enterococcus faecium</t>
    </r>
  </si>
  <si>
    <r>
      <t xml:space="preserve">podłoża do hodowli </t>
    </r>
    <r>
      <rPr>
        <i/>
        <sz val="10"/>
        <rFont val="Arial"/>
        <family val="2"/>
        <charset val="238"/>
      </rPr>
      <t>Trichomonas vaginalis</t>
    </r>
  </si>
  <si>
    <t>Pakiet nr 10 - Testy do automatycznej identyfikacji i oznaczania lekowrażliwości drobnoustrojów do aparatu VITEK firmy bio Mérieux będacego właśnością Zamawiającego - kod CPV 38437000-7</t>
  </si>
  <si>
    <t>Pakiet nr 9 - Krążki antybiotykowe do oznaczania lekooporności - kod CPV 33696500-0</t>
  </si>
  <si>
    <t>Test kasetkowy do wykrywania i róznicowania karbapenemaz KPC,OXA48,IMP,VIM,NDM</t>
  </si>
  <si>
    <t>Testy kasetkowe do wykrywania antygenu Helicobacter pylori w kale</t>
  </si>
  <si>
    <t xml:space="preserve">Testy kasetkowe do wykrywania antygenu Streptococcus pyogenes w wymazie z nosogardła </t>
  </si>
  <si>
    <t xml:space="preserve">Wskaźnik warunków beztlenowych </t>
  </si>
  <si>
    <r>
      <t xml:space="preserve">Test do oznaczania grup serologicznych </t>
    </r>
    <r>
      <rPr>
        <i/>
        <sz val="10"/>
        <rFont val="Arial"/>
        <family val="2"/>
        <charset val="238"/>
      </rPr>
      <t>Streptococcus</t>
    </r>
  </si>
  <si>
    <r>
      <t>Test do oznaczania</t>
    </r>
    <r>
      <rPr>
        <i/>
        <sz val="10"/>
        <rFont val="Arial"/>
        <family val="2"/>
        <charset val="238"/>
      </rPr>
      <t xml:space="preserve"> Streptococcus pneumoniae</t>
    </r>
  </si>
  <si>
    <r>
      <t xml:space="preserve">Testy do wykrywania obecności antygenu </t>
    </r>
    <r>
      <rPr>
        <i/>
        <sz val="10"/>
        <rFont val="Arial"/>
        <family val="2"/>
        <charset val="238"/>
      </rPr>
      <t>RSV</t>
    </r>
    <r>
      <rPr>
        <sz val="10"/>
        <rFont val="Arial"/>
        <family val="2"/>
        <charset val="238"/>
      </rPr>
      <t xml:space="preserve"> wirusa bezpośrednio z popłuczyn nosogardzieli, aspiratów z nosogardła lub wymazów z nosogardła  (szybkie testy diagnostyczne)</t>
    </r>
  </si>
  <si>
    <t>Pakiet nr 3 - Podłoża i testy do oznaczania wartości MIC wg procedur-  kod CPV 33696500-0</t>
  </si>
  <si>
    <t>Podłoże agarowe do oznaczania wartości MIC grzybów drożdżopodobnych i pleśniowych</t>
  </si>
  <si>
    <t xml:space="preserve">Podłoże chromogenne do oznaczania szczepów ESBL </t>
  </si>
  <si>
    <t>Podłoża chromogenne do oznaczania  szczepów OXA-48</t>
  </si>
  <si>
    <t>Podłoże chromogenne CARBA</t>
  </si>
  <si>
    <t>KPC MRP/MBO8/2 WW B30</t>
  </si>
  <si>
    <t>METRONIDAZOL 256WWB30</t>
  </si>
  <si>
    <t>LEWOFLOKSACYNA 32WWB30</t>
  </si>
  <si>
    <t>CEFEPIM FEP 256WWB30</t>
  </si>
  <si>
    <t>AUGMENTIN AMC256WWB30</t>
  </si>
  <si>
    <t>ERYTROMYCYNA E256WWB30</t>
  </si>
  <si>
    <t>KLINDAMYCYNA CD 256WWB30</t>
  </si>
  <si>
    <t xml:space="preserve">KOLISTYNA </t>
  </si>
  <si>
    <r>
      <t xml:space="preserve">Podłoże </t>
    </r>
    <r>
      <rPr>
        <sz val="11"/>
        <rFont val="Arial"/>
        <family val="2"/>
        <charset val="238"/>
      </rPr>
      <t>agarowe do</t>
    </r>
    <r>
      <rPr>
        <sz val="10"/>
        <rFont val="Arial"/>
        <family val="2"/>
        <charset val="238"/>
      </rPr>
      <t xml:space="preserve"> izolacji</t>
    </r>
    <r>
      <rPr>
        <i/>
        <sz val="10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>Haemophilus</t>
    </r>
    <r>
      <rPr>
        <sz val="11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>i Neisseria</t>
    </r>
    <r>
      <rPr>
        <sz val="10"/>
        <rFont val="Arial"/>
        <family val="2"/>
        <charset val="238"/>
      </rPr>
      <t>,</t>
    </r>
    <r>
      <rPr>
        <sz val="11"/>
        <rFont val="Arial"/>
        <family val="2"/>
        <charset val="238"/>
      </rPr>
      <t>agar</t>
    </r>
    <r>
      <rPr>
        <sz val="1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czekoladowy </t>
    </r>
    <r>
      <rPr>
        <sz val="10"/>
        <rFont val="Arial"/>
        <family val="2"/>
        <charset val="238"/>
      </rPr>
      <t>z POLIVITEXEM</t>
    </r>
  </si>
  <si>
    <r>
      <t xml:space="preserve">Podłoże do identyfikacji pałeczek </t>
    </r>
    <r>
      <rPr>
        <i/>
        <sz val="10"/>
        <rFont val="Arial"/>
        <family val="2"/>
        <charset val="238"/>
      </rPr>
      <t>Campylobacter spp.</t>
    </r>
  </si>
  <si>
    <r>
      <t xml:space="preserve">Podłoże do identyfikacji pałeczek </t>
    </r>
    <r>
      <rPr>
        <i/>
        <sz val="10"/>
        <rFont val="Arial"/>
        <family val="2"/>
        <charset val="238"/>
      </rPr>
      <t>Yersinia spp.</t>
    </r>
  </si>
  <si>
    <r>
      <t>Podłoża do hodowl</t>
    </r>
    <r>
      <rPr>
        <i/>
        <sz val="10"/>
        <rFont val="Arial"/>
        <family val="2"/>
        <charset val="238"/>
      </rPr>
      <t>i Clostridium</t>
    </r>
    <r>
      <rPr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difficile</t>
    </r>
    <r>
      <rPr>
        <sz val="10"/>
        <rFont val="Arial"/>
        <family val="2"/>
        <charset val="238"/>
      </rPr>
      <t xml:space="preserve"> </t>
    </r>
  </si>
  <si>
    <r>
      <t xml:space="preserve">Podłoże chromogenne do identyfikacji grzybów z rodzaju </t>
    </r>
    <r>
      <rPr>
        <i/>
        <sz val="10"/>
        <rFont val="Arial"/>
        <family val="2"/>
        <charset val="238"/>
      </rPr>
      <t>Candida spp.</t>
    </r>
  </si>
  <si>
    <t>Podłoża (butelki) do hodowli drobnoustrojów tlenowych   dla dorosłych pacjentów poddanych antybiotykoterapii z krwi i płynów ustrojowych</t>
  </si>
  <si>
    <t>Podłoża (butelki) do hodowli drobnoustrojów beztlenowych dla dorosłych pacjentów poddanych antybiotykoterapii z krwi i płynów ustrojowych</t>
  </si>
  <si>
    <t>Podłoża (butelki)do hodowli grzybów drożdżoidalnych i pleśniowych z krwi i płynów ustrojowych</t>
  </si>
  <si>
    <t>Pakiet nr 4 - Płynne i stałe podłoża namnażające do automatycznego systemu do hodowli drobnoustrojów z krwi i płynów ustrojowych wraz z dzierżawą systemu - kod CPV 33696500-0</t>
  </si>
  <si>
    <t>10x3</t>
  </si>
  <si>
    <t>Pakiet nr 7 - Krążki diagnostyczne - kod CPV 33696500-0</t>
  </si>
  <si>
    <r>
      <t xml:space="preserve">Krążki do różnicowania pałeczek  z rodzaju </t>
    </r>
    <r>
      <rPr>
        <i/>
        <sz val="10"/>
        <rFont val="Arial"/>
        <family val="2"/>
        <charset val="238"/>
      </rPr>
      <t>Haemophilus</t>
    </r>
    <r>
      <rPr>
        <sz val="10"/>
        <rFont val="Arial"/>
        <family val="2"/>
        <charset val="238"/>
      </rPr>
      <t xml:space="preserve"> </t>
    </r>
  </si>
  <si>
    <t>podoże płynne do hodowli bakterii w płynie mózgowo-rdzeniowym pediatryczne o pojemności 5ml</t>
  </si>
  <si>
    <t>Odczynnik mukolityczny do rozpuszczania wydzielin i popłuczyn oskrzelowych</t>
  </si>
  <si>
    <t>BŁĘKIT METYLENOWY LOEFFLERA (opaowanie - 100ml)</t>
  </si>
  <si>
    <t>Bufor rozcieńczający ,chlorek sodowy 0,9% buforowany PBS (pH7,0); (opakowanie - 500 ml)</t>
  </si>
  <si>
    <t xml:space="preserve">7. </t>
  </si>
  <si>
    <t>Krążki  antybiotykowe muszą być kompatybilne  z  dyspenserami  firmy Becton Dickinson (laboratorium  posiada w/w/ dyspensery  na własność.)</t>
  </si>
  <si>
    <t>Każdy  pojedynczy  krążek  musi posiadać  dwustronne,   trwale  wydrukowane  oznaczenie   oraz   stężenie  antybiotyku  (w  µg),  zgodnie  z  zaleceniami  CLSI (dawniej NCCLS).</t>
  </si>
  <si>
    <t>Każda fiolka musi posiadać ostatni krążek oznaczony symbolem "x", pełniący funkcję kontroli napełnienia fiolek i zabezpieczajacy dyspenser przed pracą z pustymi kasetami (uszkodzeniem).</t>
  </si>
  <si>
    <t>Krążki  antybiotykowe muszą spełniać normy ISO, potwierdzone odpowiednim certyfikatem dla wyrobów medycznych ISO 13485 (kopię certyfikatu oferent zobowiązany jest dołączyć do oferty).</t>
  </si>
  <si>
    <t xml:space="preserve">Jeżeli oferent dysponuje krążkami innej firmy, spełniającej pozostałe wymogi, musi zoobowiązać się do dostarczenia dyspenserów kompatybilnych. </t>
  </si>
  <si>
    <t>Palnik laboratoryjny Bunsena zasilany nabojami gazowymi o temp.płomienia 1200*C-1700*C wraz z nabojami i adapterami(100 godzin palenia na rok)</t>
  </si>
  <si>
    <t>Densytometr , zakres pomiarowy 0,5-10,0 McF,rozdzielczość wyświetlacza 0,1McF</t>
  </si>
  <si>
    <t xml:space="preserve">Statyw  do probówki typu Eppendorf 20 miejscowy </t>
  </si>
  <si>
    <t xml:space="preserve">Statyw  z drutu powlekany na probówki o średnicy 12mm,20-miejscowy </t>
  </si>
  <si>
    <t>Statyw z drutu powlekany na probówki o średnicy 20mm ,50-miejscowy</t>
  </si>
  <si>
    <t xml:space="preserve">Zestaw pipet automatycznych o pojemności stalej 1000ul ,500ul,200ul,100ul  </t>
  </si>
  <si>
    <t xml:space="preserve">Zestaw pipet automatycznych o pojemności regulowanej 5-50ul,10-100ul. </t>
  </si>
  <si>
    <t>Szczepy w formie liofilizowanych tabletek i KWIK-STIK,zawierające szczepy z kolekcji ATCC, NTCC, z drugiego i trzeciego  pasażu .</t>
  </si>
  <si>
    <t xml:space="preserve">Zestaw podłoży do przechowywania ożywionych szczepów </t>
  </si>
  <si>
    <t xml:space="preserve">Podłoża  "Mikrobanki"do przechowywania szczepów w warunkach zamrożenia temp eratura -50 *C - -20*C </t>
  </si>
  <si>
    <t>Pakiet nr 13 - Zestaw szczepów kontrolnych do kontroli jakościowych i ilościowych w laboratorium mikrobiologicznym zgodnie z zaleceniami EUCAST i CLSI.</t>
  </si>
  <si>
    <t xml:space="preserve">Dzierżawa aparatu do barwienia metodą Grama wraz z kosztem serwisu </t>
  </si>
  <si>
    <t>Lp</t>
  </si>
  <si>
    <t>Przedmiot zamówienia</t>
  </si>
  <si>
    <t>Odczynniki i aparat muszą pochodzić od jednego producenta</t>
  </si>
  <si>
    <t>Pakiet nr 14 - Zestaw barwników do barwienia metodą Grama wraz z dzierżawą aparatu do barwienia - Kod CPV 33696500-0</t>
  </si>
  <si>
    <t>Odczynnik do barwienia metodą Grama-lugol (pojemnik 500ml)</t>
  </si>
  <si>
    <t>Odczynnik do barwienia metodą Grama-fiolet krystaliczny (pojemnik 500ml)</t>
  </si>
  <si>
    <t>Odczynnik do barwienia metodą Grama -fuksyna karbolowa lub safranina (pojemnik 500ml)</t>
  </si>
  <si>
    <t>Cena jedn. netto 
(za 1 m-c)</t>
  </si>
  <si>
    <t>Razem pakiet:</t>
  </si>
  <si>
    <t>25 ozn.</t>
  </si>
  <si>
    <t>Pakiet nr 1 - Testy i odczynniki do diagnostyki mikrobiologicznej I - kod CPV 33696500-0</t>
  </si>
  <si>
    <t>Pakiet nr 2 - Testy i odczynniki do diagnostyki mikrobiologicznej II - kod CPV 33696500-0</t>
  </si>
  <si>
    <t>Pakiet 5 - Diagnostyka mikrobiologiczna patogenów niehodowlanych I - kod CPV 33696500-0</t>
  </si>
  <si>
    <t>Pakiet nr 6 -  Diagnostyka mikrobiologiczna patogenów niehodowlanych II - kod CPV 33696500-0</t>
  </si>
  <si>
    <t>Wartości brutto dzierżawy/ 24 miesiące</t>
  </si>
  <si>
    <t>Wartość netto dzierżawy/24 miesiące</t>
  </si>
  <si>
    <r>
      <t xml:space="preserve">końcówki do pipet o poj.do 200 ul </t>
    </r>
    <r>
      <rPr>
        <b/>
        <sz val="10"/>
        <rFont val="Arial"/>
        <family val="2"/>
        <charset val="238"/>
      </rPr>
      <t>sterylne</t>
    </r>
  </si>
  <si>
    <r>
      <t xml:space="preserve">końcówki do pipet o poj.do 1000 ul </t>
    </r>
    <r>
      <rPr>
        <b/>
        <sz val="10"/>
        <rFont val="Arial"/>
        <family val="2"/>
        <charset val="238"/>
      </rPr>
      <t>sterylne</t>
    </r>
  </si>
  <si>
    <t>Nazwa i typ:</t>
  </si>
  <si>
    <t>PARAMETRY GRANICZNE</t>
  </si>
  <si>
    <t>TAK</t>
  </si>
  <si>
    <t>WARUNKI SERWISOWE</t>
  </si>
  <si>
    <t>a/</t>
  </si>
  <si>
    <t>b/</t>
  </si>
  <si>
    <t>c/</t>
  </si>
  <si>
    <t>d/</t>
  </si>
  <si>
    <t>e/</t>
  </si>
  <si>
    <t>f/</t>
  </si>
  <si>
    <t>Ilość miejsc w aparacie 40-60</t>
  </si>
  <si>
    <t>Podłoża pediatryczne - przystosowane do małych objętości materiału</t>
  </si>
  <si>
    <t>Podgląd zmian zachodzących w podłożu bez konieczności wyjmowania butelki z aparatu</t>
  </si>
  <si>
    <t>Rejestracja próbek badanych za pomocą czytnika kodów kreskowych</t>
  </si>
  <si>
    <t>Aparat wyposażony w oprogramowanie umożliwiające przeglądanie i drukowanie danych dla poszczególnych prób:</t>
  </si>
  <si>
    <t>imię i nazwisko pacjenta</t>
  </si>
  <si>
    <t>identyfikator szpitala</t>
  </si>
  <si>
    <t>identyfikator butelki i miejsca inkubacji w aparacie</t>
  </si>
  <si>
    <t>typ butelki</t>
  </si>
  <si>
    <t>data/godzina włożenia próbki do aparatu, wyjęcia i ostatniego odczytu butelki</t>
  </si>
  <si>
    <t>wynik testu</t>
  </si>
  <si>
    <t>Zmiana czasu inkubacji na życzenie operatora:</t>
  </si>
  <si>
    <r>
      <t xml:space="preserve">dla całego rodzaju podłoży </t>
    </r>
    <r>
      <rPr>
        <i/>
        <sz val="8"/>
        <rFont val="Arial"/>
        <family val="2"/>
        <charset val="238"/>
      </rPr>
      <t>(np. wszystkie pediatryczne)</t>
    </r>
  </si>
  <si>
    <t>dla pojedynczej butelki</t>
  </si>
  <si>
    <t>Uzyskiwanie wyniku bez konieczności konfiguracji danych o pacjencie dla poszczególnych butelek</t>
  </si>
  <si>
    <r>
      <t xml:space="preserve">Butelki przystosowane do pobierania materiału przy użyciu strzykawki </t>
    </r>
    <r>
      <rPr>
        <i/>
        <sz val="8"/>
        <rFont val="Arial"/>
        <family val="2"/>
        <charset val="238"/>
      </rPr>
      <t>(próżniowe wnętrze butelki, na butelce informacja o ilości pobranego materiału)</t>
    </r>
  </si>
  <si>
    <t>Butelki wykonane z trwałego, lekkiego plastiku.</t>
  </si>
  <si>
    <t>Opis na etykiecie w języku polskim informujący o rodzaju danego podłoża</t>
  </si>
  <si>
    <t>Możliwość podłączenia do systemu informatycznego ASSECO INFO MEDICA + moduł</t>
  </si>
  <si>
    <r>
      <t xml:space="preserve">Pakiet nr 12 -Drobny sprzęt laboratoryjny / Materiały wielokrotnego użytku. - kod CPV 38437000-7
</t>
    </r>
    <r>
      <rPr>
        <b/>
        <sz val="10"/>
        <color theme="3" tint="0.39997558519241921"/>
        <rFont val="Arial"/>
        <family val="2"/>
        <charset val="238"/>
      </rPr>
      <t>UWAGA - MOŻLIWOŚĆ SKŁADANIA OFERT NA POSZCZEGÓLNE POZYCJE</t>
    </r>
  </si>
  <si>
    <r>
      <t xml:space="preserve">Pakiet nr 8 - Podłoża i testy mikrobiologiczne inne -  kod CPV 33696500-0
</t>
    </r>
    <r>
      <rPr>
        <b/>
        <sz val="10"/>
        <color theme="3" tint="0.39997558519241921"/>
        <rFont val="Arial"/>
        <family val="2"/>
        <charset val="238"/>
      </rPr>
      <t>UWAGA: MOŻLIWOŚĆ SKŁADANIA OFERT NA POSZCZEGÓLNE POZYCJE</t>
    </r>
  </si>
  <si>
    <t>I</t>
  </si>
  <si>
    <t>Aparat – 1 szt.</t>
  </si>
  <si>
    <t>Wartość wymagana</t>
  </si>
  <si>
    <t>Wykonawca / Producent</t>
  </si>
  <si>
    <t>Podać</t>
  </si>
  <si>
    <t>Nazwa, typ i model urządzenia</t>
  </si>
  <si>
    <t>Kraj pochodzenia</t>
  </si>
  <si>
    <t>Tak</t>
  </si>
  <si>
    <t>II</t>
  </si>
  <si>
    <t>Parametry wymagane</t>
  </si>
  <si>
    <t>Aparat fabrycznie nowy- wcześniej nieużywany, posiadający znak CE, IVD</t>
  </si>
  <si>
    <t xml:space="preserve">        </t>
  </si>
  <si>
    <t>System zamknięty: barwniki zamknięte wewnątrz aparatu, zewnętrzny pojemnik na odpady (brak bezpośredniego kontaktu personelu pracowni z barwnikami)</t>
  </si>
  <si>
    <t>Aparat wyposażony w filtr węglowy</t>
  </si>
  <si>
    <t>Ilość barwionych preparatów w jednym cyklu max 10</t>
  </si>
  <si>
    <t>Kasetki mocujące szkiełka umożliwiające stosowanie szkiełek o różnej grubości</t>
  </si>
  <si>
    <t>Oprogramowanie aparatu zawierające zaprogramowane domyślne protokoły barwienia oraz umożliwiające ich modyfikację przez użytkownika</t>
  </si>
  <si>
    <t>Możliwość wykorzystania wody wodociągowej do płukania preparatów</t>
  </si>
  <si>
    <t>Monitorowanie poziomu wody płuczącej i poziomu w zbiorniku odpadów, wyraźna sygnalizacja nieprawidłowości</t>
  </si>
  <si>
    <t>Monitorowanie terminów ważności barwników oraz ilości przeprowadzonych cykli barwienia od momentu zainstalowania ich w aparacie</t>
  </si>
  <si>
    <t>Możliwość zakupu odczynników w zestawach</t>
  </si>
  <si>
    <t xml:space="preserve">Dostępny gotowy zestaw barwników zawierający fuksynę karbolową jako barwnik kontrastowy </t>
  </si>
  <si>
    <t>Zanurzeniowa metoda barwienia</t>
  </si>
  <si>
    <t>Parametry techniczno - funkcjonalne</t>
  </si>
  <si>
    <t>Aparat do barwienia GRAMA metodą automatyczną</t>
  </si>
  <si>
    <t>Wartość oferowana
(TAK/Podać)</t>
  </si>
  <si>
    <t>Pakiet nr 14</t>
  </si>
  <si>
    <r>
      <t xml:space="preserve">Testy do oznaczania poziomu przeciwciał </t>
    </r>
    <r>
      <rPr>
        <i/>
        <sz val="10"/>
        <rFont val="Arial"/>
        <family val="2"/>
        <charset val="238"/>
      </rPr>
      <t>Mycoplasma pneumoniae</t>
    </r>
    <r>
      <rPr>
        <sz val="10"/>
        <rFont val="Arial"/>
        <family val="2"/>
        <charset val="238"/>
      </rPr>
      <t xml:space="preserve"> IgA metodą immunofluorescencji pośredniej w surowicy krwi </t>
    </r>
  </si>
  <si>
    <r>
      <t xml:space="preserve">Testy do oznaczania poziomu przeciwciał </t>
    </r>
    <r>
      <rPr>
        <i/>
        <sz val="10"/>
        <rFont val="Arial"/>
        <family val="2"/>
        <charset val="238"/>
      </rPr>
      <t>Mycoplasma pneumoniae</t>
    </r>
    <r>
      <rPr>
        <sz val="10"/>
        <rFont val="Arial"/>
        <family val="2"/>
        <charset val="238"/>
      </rPr>
      <t xml:space="preserve"> IgM metodą immunofluorescencji pośredniej w surowicy krwi </t>
    </r>
  </si>
  <si>
    <r>
      <t>Testy do oznaczania poziomu przeciwciał</t>
    </r>
    <r>
      <rPr>
        <i/>
        <sz val="10"/>
        <rFont val="Arial"/>
        <family val="2"/>
        <charset val="238"/>
      </rPr>
      <t xml:space="preserve"> Chlamydia</t>
    </r>
    <r>
      <rPr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 xml:space="preserve">pneumoniae </t>
    </r>
    <r>
      <rPr>
        <sz val="10"/>
        <rFont val="Arial"/>
        <family val="2"/>
        <charset val="238"/>
      </rPr>
      <t>IgM metodą immunofluorescencji pośredniej w surowicy krwi</t>
    </r>
  </si>
  <si>
    <r>
      <t xml:space="preserve">Testy do oznaczania poziomu przeciwciał </t>
    </r>
    <r>
      <rPr>
        <i/>
        <sz val="10"/>
        <rFont val="Arial"/>
        <family val="2"/>
        <charset val="238"/>
      </rPr>
      <t>Chlamydia</t>
    </r>
    <r>
      <rPr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pneumoniae</t>
    </r>
    <r>
      <rPr>
        <sz val="10"/>
        <rFont val="Arial"/>
        <family val="2"/>
        <charset val="238"/>
      </rPr>
      <t xml:space="preserve"> IgA metodą immunofluorescencji pośredniej w surowicy krwi</t>
    </r>
  </si>
  <si>
    <r>
      <t xml:space="preserve">rozcieńczalnik </t>
    </r>
    <r>
      <rPr>
        <b/>
        <i/>
        <sz val="8"/>
        <rFont val="Arial"/>
        <family val="2"/>
        <charset val="238"/>
      </rPr>
      <t>(bufor)</t>
    </r>
  </si>
  <si>
    <r>
      <t xml:space="preserve">Testy do wykrywania oocyst trofozoitów </t>
    </r>
    <r>
      <rPr>
        <i/>
        <sz val="10"/>
        <rFont val="Arial"/>
        <family val="2"/>
        <charset val="238"/>
      </rPr>
      <t>P. jirovecii</t>
    </r>
    <r>
      <rPr>
        <sz val="10"/>
        <rFont val="Arial"/>
        <family val="2"/>
        <charset val="238"/>
      </rPr>
      <t xml:space="preserve"> w materiale klinicznym (BAL, plwocina) metodą immunofluorescencji pośredniej </t>
    </r>
  </si>
  <si>
    <r>
      <t xml:space="preserve">Testy do wykrywania antygenu </t>
    </r>
    <r>
      <rPr>
        <i/>
        <sz val="10"/>
        <rFont val="Arial"/>
        <family val="2"/>
        <charset val="238"/>
      </rPr>
      <t>Chlamydia trachomatis</t>
    </r>
    <r>
      <rPr>
        <sz val="10"/>
        <rFont val="Arial"/>
        <family val="2"/>
        <charset val="238"/>
      </rPr>
      <t xml:space="preserve"> w materiale biologicznym metodą immunofluorescencji pośredniej </t>
    </r>
  </si>
  <si>
    <t>Do oferty należy dołączyć opis w języku polskim butelek oraz instrukcję techniczną aparatu wraz z oprogramowaniem - potwierdzające powyższe informacje (dopuszcza się dostarczenie instrukcji w wersji elektronicznej)</t>
  </si>
  <si>
    <t>Butelki przeznaczone do posiewu krwi i płynów ustrojowych, z wyjątkiem butelek przeznaczonych  do hodowli niewielkiej ilości materiału.</t>
  </si>
  <si>
    <t>Podłoże do hodowli  grzybów drożdżopodobnych i  pleśniowych, agar Sabouraud</t>
  </si>
  <si>
    <r>
      <t xml:space="preserve">Podłoże agarowe do hodowli </t>
    </r>
    <r>
      <rPr>
        <i/>
        <sz val="10"/>
        <rFont val="Arial"/>
        <family val="2"/>
        <charset val="238"/>
      </rPr>
      <t xml:space="preserve">Salmonella, Shigella </t>
    </r>
  </si>
  <si>
    <t>Aparat posiada dokumenty dopuszczające do użytkowania na terenie RP zgodnie z Ustawą 
o Wyrobach Medycznych z dnia 20 maja 2010 r.</t>
  </si>
  <si>
    <t>Łatwa konserwacja, aparat nie wymagający czyszczenia podzespołów barwiących
(brak konieczności zakupu dodatkowych odczynników )</t>
  </si>
  <si>
    <t>PARAMETRY GRANICZNE APARATU DO POSIEWU KRWI (Aparat nie starszy niż 5 lat)</t>
  </si>
  <si>
    <t>rok prod. aparatu</t>
  </si>
  <si>
    <t>Parametry oferowane</t>
  </si>
  <si>
    <r>
      <t>Termin ważności stosowanych podłoży</t>
    </r>
    <r>
      <rPr>
        <i/>
        <sz val="8"/>
        <rFont val="Arial"/>
        <family val="2"/>
        <charset val="238"/>
      </rPr>
      <t xml:space="preserve"> (podać w miesiącach)
(min. 6 miesięcy)</t>
    </r>
  </si>
  <si>
    <t>Termin realizacji dostaw
(max. - 7 dni roboczych)</t>
  </si>
  <si>
    <r>
      <t xml:space="preserve">Dane dotyczące serwisu - adres,telefon, itp. </t>
    </r>
    <r>
      <rPr>
        <i/>
        <sz val="8"/>
        <rFont val="Arial"/>
        <family val="2"/>
        <charset val="238"/>
      </rPr>
      <t>(podać)</t>
    </r>
  </si>
  <si>
    <t>Czas reakcji serwisu od chwili zgłoszenia
(max. 3 dni robocze )</t>
  </si>
  <si>
    <t>Pakiet nr 11 - Drobny sprzęt laboratoryjny / Materiały zużywalne - kod CPV 38437000-7</t>
  </si>
  <si>
    <t xml:space="preserve">Statywy do pipet automatycznych, 6-miejscowy </t>
  </si>
  <si>
    <t xml:space="preserve">Statywy do pipet automatycznych, 3-miejscowy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</si>
</sst>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_-* #,##0.00\ _z_ł_-;\-* #,##0.00\ _z_ł_-;_-* &quot;-&quot;??\ _z_ł_-;_-@_-"/>
    <numFmt numFmtId="165" formatCode="#,##0.00\ &quot;zł&quot;"/>
  </numFmts>
  <fonts count="19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theme="3" tint="0.39997558519241921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</cellStyleXfs>
  <cellXfs count="227">
    <xf numFmtId="0" fontId="0" fillId="0" borderId="0" xfId="0"/>
    <xf numFmtId="0" fontId="5" fillId="0" borderId="0" xfId="3" applyFont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7" fillId="0" borderId="0" xfId="3" applyFont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1" xfId="2" applyFont="1" applyBorder="1" applyAlignment="1">
      <alignment horizontal="center" vertical="center" wrapText="1"/>
    </xf>
    <xf numFmtId="165" fontId="7" fillId="0" borderId="1" xfId="2" applyNumberFormat="1" applyFont="1" applyBorder="1" applyAlignment="1">
      <alignment vertical="center" wrapText="1"/>
    </xf>
    <xf numFmtId="9" fontId="7" fillId="0" borderId="1" xfId="2" applyNumberFormat="1" applyFont="1" applyBorder="1" applyAlignment="1">
      <alignment horizontal="center" vertical="center" wrapText="1"/>
    </xf>
    <xf numFmtId="8" fontId="7" fillId="0" borderId="1" xfId="0" applyNumberFormat="1" applyFont="1" applyBorder="1" applyAlignment="1">
      <alignment vertical="center"/>
    </xf>
    <xf numFmtId="0" fontId="5" fillId="0" borderId="0" xfId="2" applyFont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/>
    </xf>
    <xf numFmtId="49" fontId="7" fillId="0" borderId="1" xfId="3" applyNumberFormat="1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165" fontId="7" fillId="0" borderId="1" xfId="2" applyNumberFormat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165" fontId="6" fillId="0" borderId="1" xfId="3" applyNumberFormat="1" applyFont="1" applyBorder="1" applyAlignment="1">
      <alignment vertical="center" wrapText="1"/>
    </xf>
    <xf numFmtId="9" fontId="7" fillId="0" borderId="1" xfId="3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65" fontId="5" fillId="0" borderId="1" xfId="2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3" applyFont="1" applyBorder="1" applyAlignment="1">
      <alignment horizontal="center" vertical="center" wrapText="1"/>
    </xf>
    <xf numFmtId="0" fontId="5" fillId="0" borderId="0" xfId="3" applyFont="1" applyBorder="1" applyAlignment="1">
      <alignment vertical="center" wrapText="1"/>
    </xf>
    <xf numFmtId="165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5" fontId="5" fillId="0" borderId="1" xfId="2" applyNumberFormat="1" applyFont="1" applyBorder="1" applyAlignment="1">
      <alignment vertical="center" wrapText="1"/>
    </xf>
    <xf numFmtId="9" fontId="5" fillId="0" borderId="1" xfId="2" applyNumberFormat="1" applyFont="1" applyBorder="1" applyAlignment="1">
      <alignment horizontal="center" vertical="center" wrapText="1"/>
    </xf>
    <xf numFmtId="8" fontId="5" fillId="0" borderId="1" xfId="0" applyNumberFormat="1" applyFont="1" applyBorder="1" applyAlignment="1">
      <alignment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165" fontId="4" fillId="0" borderId="5" xfId="2" applyNumberFormat="1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 wrapText="1"/>
    </xf>
    <xf numFmtId="165" fontId="4" fillId="0" borderId="6" xfId="3" applyNumberFormat="1" applyFont="1" applyBorder="1" applyAlignment="1">
      <alignment horizontal="center" vertical="center" wrapText="1"/>
    </xf>
    <xf numFmtId="165" fontId="4" fillId="0" borderId="1" xfId="3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5" xfId="3" applyFont="1" applyFill="1" applyBorder="1" applyAlignment="1">
      <alignment horizontal="left" vertical="center" wrapText="1"/>
    </xf>
    <xf numFmtId="0" fontId="5" fillId="0" borderId="0" xfId="0" applyFont="1" applyAlignment="1"/>
    <xf numFmtId="0" fontId="5" fillId="0" borderId="0" xfId="0" applyFont="1"/>
    <xf numFmtId="49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49" fontId="5" fillId="0" borderId="1" xfId="3" applyNumberFormat="1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8" fontId="5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2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4" fontId="5" fillId="0" borderId="0" xfId="0" applyNumberFormat="1" applyFont="1" applyAlignment="1">
      <alignment horizontal="center" vertical="center"/>
    </xf>
    <xf numFmtId="49" fontId="5" fillId="0" borderId="1" xfId="3" applyNumberFormat="1" applyFont="1" applyBorder="1" applyAlignment="1">
      <alignment vertical="center" wrapText="1"/>
    </xf>
    <xf numFmtId="0" fontId="5" fillId="0" borderId="1" xfId="3" applyFont="1" applyBorder="1" applyAlignment="1">
      <alignment vertical="center" wrapText="1"/>
    </xf>
    <xf numFmtId="0" fontId="5" fillId="0" borderId="1" xfId="3" applyFont="1" applyBorder="1" applyAlignment="1">
      <alignment horizontal="center" vertical="center"/>
    </xf>
    <xf numFmtId="49" fontId="5" fillId="0" borderId="4" xfId="3" applyNumberFormat="1" applyFont="1" applyBorder="1" applyAlignment="1">
      <alignment vertical="center" wrapText="1"/>
    </xf>
    <xf numFmtId="165" fontId="5" fillId="0" borderId="6" xfId="2" applyNumberFormat="1" applyFont="1" applyBorder="1" applyAlignment="1">
      <alignment vertical="center" wrapText="1"/>
    </xf>
    <xf numFmtId="0" fontId="5" fillId="0" borderId="4" xfId="3" applyFont="1" applyBorder="1" applyAlignment="1">
      <alignment vertical="center" wrapText="1"/>
    </xf>
    <xf numFmtId="0" fontId="5" fillId="0" borderId="1" xfId="0" applyFont="1" applyBorder="1" applyAlignment="1">
      <alignment horizontal="left"/>
    </xf>
    <xf numFmtId="8" fontId="5" fillId="0" borderId="0" xfId="0" applyNumberFormat="1" applyFont="1"/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49" fontId="4" fillId="0" borderId="5" xfId="3" applyNumberFormat="1" applyFont="1" applyFill="1" applyBorder="1" applyAlignment="1">
      <alignment horizontal="left" vertical="center" wrapText="1"/>
    </xf>
    <xf numFmtId="165" fontId="5" fillId="0" borderId="7" xfId="2" applyNumberFormat="1" applyFont="1" applyBorder="1" applyAlignment="1">
      <alignment vertical="center" wrapText="1"/>
    </xf>
    <xf numFmtId="9" fontId="5" fillId="0" borderId="7" xfId="2" applyNumberFormat="1" applyFont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165" fontId="5" fillId="0" borderId="9" xfId="2" applyNumberFormat="1" applyFont="1" applyBorder="1" applyAlignment="1">
      <alignment vertical="center" wrapText="1"/>
    </xf>
    <xf numFmtId="9" fontId="5" fillId="0" borderId="9" xfId="2" applyNumberFormat="1" applyFont="1" applyBorder="1" applyAlignment="1">
      <alignment horizontal="center" vertical="center" wrapText="1"/>
    </xf>
    <xf numFmtId="8" fontId="5" fillId="0" borderId="9" xfId="0" applyNumberFormat="1" applyFont="1" applyBorder="1" applyAlignment="1">
      <alignment vertical="center"/>
    </xf>
    <xf numFmtId="49" fontId="4" fillId="0" borderId="4" xfId="3" applyNumberFormat="1" applyFont="1" applyFill="1" applyBorder="1" applyAlignment="1">
      <alignment horizontal="left" vertical="center" wrapText="1"/>
    </xf>
    <xf numFmtId="165" fontId="4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8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wrapText="1"/>
    </xf>
    <xf numFmtId="49" fontId="5" fillId="0" borderId="5" xfId="0" applyNumberFormat="1" applyFont="1" applyBorder="1" applyAlignment="1">
      <alignment wrapText="1"/>
    </xf>
    <xf numFmtId="0" fontId="5" fillId="0" borderId="1" xfId="0" applyFont="1" applyBorder="1" applyAlignment="1">
      <alignment horizontal="center"/>
    </xf>
    <xf numFmtId="49" fontId="5" fillId="0" borderId="7" xfId="3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8" fontId="5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0" fontId="5" fillId="0" borderId="0" xfId="3" applyFont="1" applyAlignment="1">
      <alignment horizontal="center" vertical="center" wrapText="1"/>
    </xf>
    <xf numFmtId="4" fontId="5" fillId="0" borderId="1" xfId="2" applyNumberFormat="1" applyFont="1" applyBorder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5" fillId="0" borderId="7" xfId="3" applyFont="1" applyBorder="1" applyAlignment="1">
      <alignment vertical="center" wrapText="1"/>
    </xf>
    <xf numFmtId="8" fontId="5" fillId="0" borderId="7" xfId="1" applyNumberFormat="1" applyFont="1" applyFill="1" applyBorder="1" applyAlignment="1">
      <alignment horizontal="center" vertical="center" wrapText="1"/>
    </xf>
    <xf numFmtId="4" fontId="5" fillId="0" borderId="7" xfId="2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165" fontId="14" fillId="0" borderId="0" xfId="0" applyNumberFormat="1" applyFont="1" applyAlignment="1">
      <alignment horizontal="center" vertical="center"/>
    </xf>
    <xf numFmtId="165" fontId="13" fillId="0" borderId="0" xfId="0" applyNumberFormat="1" applyFont="1" applyBorder="1" applyAlignment="1">
      <alignment horizontal="center" vertical="center" wrapText="1"/>
    </xf>
    <xf numFmtId="8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65" fontId="4" fillId="0" borderId="12" xfId="2" applyNumberFormat="1" applyFont="1" applyBorder="1" applyAlignment="1">
      <alignment horizontal="center" vertical="center" wrapText="1"/>
    </xf>
    <xf numFmtId="165" fontId="4" fillId="0" borderId="13" xfId="2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5" fontId="5" fillId="0" borderId="0" xfId="0" applyNumberFormat="1" applyFont="1" applyAlignment="1">
      <alignment horizontal="left" vertical="center"/>
    </xf>
    <xf numFmtId="4" fontId="5" fillId="0" borderId="1" xfId="0" applyNumberFormat="1" applyFont="1" applyBorder="1" applyAlignment="1">
      <alignment horizontal="center" vertical="center" wrapText="1"/>
    </xf>
    <xf numFmtId="8" fontId="5" fillId="0" borderId="1" xfId="3" applyNumberFormat="1" applyFont="1" applyBorder="1" applyAlignment="1">
      <alignment vertical="center"/>
    </xf>
    <xf numFmtId="8" fontId="5" fillId="0" borderId="1" xfId="3" applyNumberFormat="1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1" xfId="3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2" xfId="3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3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3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3" applyFont="1" applyBorder="1" applyAlignment="1">
      <alignment horizontal="left" vertical="center" wrapText="1"/>
    </xf>
    <xf numFmtId="0" fontId="4" fillId="0" borderId="2" xfId="3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7" xfId="4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4" fillId="0" borderId="16" xfId="4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11" xfId="3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18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16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</cellXfs>
  <cellStyles count="5">
    <cellStyle name="Dziesiętny" xfId="1" builtinId="3"/>
    <cellStyle name="Normalny" xfId="0" builtinId="0"/>
    <cellStyle name="Normalny_1165 zal 2" xfId="2" xr:uid="{00000000-0005-0000-0000-000002000000}"/>
    <cellStyle name="Normalny_1165 zmiFC" xfId="3" xr:uid="{00000000-0005-0000-0000-000003000000}"/>
    <cellStyle name="Normalny_formularz cenowy zal 2" xfId="4" xr:uid="{42A521B9-E3FB-42E6-A116-F155330477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zoomScaleNormal="100" zoomScalePageLayoutView="120" workbookViewId="0">
      <selection sqref="A1:J1"/>
    </sheetView>
  </sheetViews>
  <sheetFormatPr defaultRowHeight="12.75" x14ac:dyDescent="0.2"/>
  <cols>
    <col min="1" max="1" width="3.85546875" style="3" customWidth="1"/>
    <col min="2" max="2" width="57.28515625" style="3" customWidth="1"/>
    <col min="3" max="3" width="12.5703125" style="3" customWidth="1"/>
    <col min="4" max="4" width="5.140625" style="3" customWidth="1"/>
    <col min="5" max="5" width="6.7109375" style="25" customWidth="1"/>
    <col min="6" max="6" width="10.28515625" style="3" customWidth="1"/>
    <col min="7" max="7" width="10.42578125" style="3" customWidth="1"/>
    <col min="8" max="8" width="5.42578125" style="3" customWidth="1"/>
    <col min="9" max="9" width="9.28515625" style="3" customWidth="1"/>
    <col min="10" max="10" width="9.5703125" style="3" customWidth="1"/>
    <col min="11" max="11" width="12.7109375" style="3" customWidth="1"/>
    <col min="12" max="12" width="13.85546875" style="3" customWidth="1"/>
    <col min="13" max="13" width="13.42578125" style="3" customWidth="1"/>
    <col min="14" max="14" width="8.42578125" style="3" customWidth="1"/>
    <col min="15" max="16384" width="9.140625" style="3"/>
  </cols>
  <sheetData>
    <row r="1" spans="1:16" ht="21" customHeight="1" x14ac:dyDescent="0.2">
      <c r="A1" s="165" t="s">
        <v>282</v>
      </c>
      <c r="B1" s="166"/>
      <c r="C1" s="166"/>
      <c r="D1" s="166"/>
      <c r="E1" s="166"/>
      <c r="F1" s="166"/>
      <c r="G1" s="166"/>
      <c r="H1" s="166"/>
      <c r="I1" s="166"/>
      <c r="J1" s="166"/>
      <c r="K1" s="139" t="s">
        <v>211</v>
      </c>
      <c r="L1" s="1"/>
      <c r="M1" s="1"/>
      <c r="N1" s="2"/>
      <c r="O1" s="2"/>
    </row>
    <row r="2" spans="1:16" s="9" customFormat="1" ht="30" customHeight="1" x14ac:dyDescent="0.2">
      <c r="A2" s="4" t="s">
        <v>29</v>
      </c>
      <c r="B2" s="4" t="s">
        <v>21</v>
      </c>
      <c r="C2" s="4" t="s">
        <v>86</v>
      </c>
      <c r="D2" s="5" t="s">
        <v>22</v>
      </c>
      <c r="E2" s="4" t="s">
        <v>26</v>
      </c>
      <c r="F2" s="4" t="s">
        <v>33</v>
      </c>
      <c r="G2" s="4" t="s">
        <v>27</v>
      </c>
      <c r="H2" s="4" t="s">
        <v>189</v>
      </c>
      <c r="I2" s="4" t="s">
        <v>36</v>
      </c>
      <c r="J2" s="6" t="s">
        <v>156</v>
      </c>
      <c r="K2" s="4" t="s">
        <v>28</v>
      </c>
      <c r="L2" s="7"/>
      <c r="M2" s="7"/>
      <c r="N2" s="8"/>
      <c r="O2" s="8"/>
    </row>
    <row r="3" spans="1:16" ht="25.5" x14ac:dyDescent="0.2">
      <c r="A3" s="10">
        <v>1</v>
      </c>
      <c r="B3" s="84" t="s">
        <v>52</v>
      </c>
      <c r="C3" s="12"/>
      <c r="D3" s="10" t="s">
        <v>188</v>
      </c>
      <c r="E3" s="29">
        <v>100</v>
      </c>
      <c r="F3" s="41"/>
      <c r="G3" s="13">
        <f>E3*F3</f>
        <v>0</v>
      </c>
      <c r="H3" s="14"/>
      <c r="I3" s="13">
        <f>G3*H3</f>
        <v>0</v>
      </c>
      <c r="J3" s="15">
        <f>K3/E3</f>
        <v>0</v>
      </c>
      <c r="K3" s="13">
        <f>G3+I3</f>
        <v>0</v>
      </c>
      <c r="L3" s="2"/>
      <c r="M3" s="1"/>
      <c r="N3" s="2"/>
      <c r="O3" s="2"/>
    </row>
    <row r="4" spans="1:16" ht="14.25" customHeight="1" x14ac:dyDescent="0.2">
      <c r="A4" s="10">
        <v>2</v>
      </c>
      <c r="B4" s="84" t="s">
        <v>222</v>
      </c>
      <c r="C4" s="12"/>
      <c r="D4" s="10" t="s">
        <v>188</v>
      </c>
      <c r="E4" s="29">
        <v>200</v>
      </c>
      <c r="F4" s="41"/>
      <c r="G4" s="13">
        <f t="shared" ref="G4:G21" si="0">E4*F4</f>
        <v>0</v>
      </c>
      <c r="H4" s="14"/>
      <c r="I4" s="13">
        <f t="shared" ref="I4:I21" si="1">G4*H4</f>
        <v>0</v>
      </c>
      <c r="J4" s="15">
        <f t="shared" ref="J4:J21" si="2">K4/E4</f>
        <v>0</v>
      </c>
      <c r="K4" s="13">
        <f t="shared" ref="K4:K21" si="3">G4+I4</f>
        <v>0</v>
      </c>
      <c r="L4" s="2"/>
      <c r="M4" s="1"/>
      <c r="N4" s="2"/>
      <c r="O4" s="2"/>
    </row>
    <row r="5" spans="1:16" ht="14.25" customHeight="1" x14ac:dyDescent="0.2">
      <c r="A5" s="10">
        <v>3</v>
      </c>
      <c r="B5" s="84" t="s">
        <v>130</v>
      </c>
      <c r="C5" s="12"/>
      <c r="D5" s="10" t="s">
        <v>188</v>
      </c>
      <c r="E5" s="29">
        <v>200</v>
      </c>
      <c r="F5" s="41"/>
      <c r="G5" s="13">
        <f t="shared" si="0"/>
        <v>0</v>
      </c>
      <c r="H5" s="14"/>
      <c r="I5" s="13">
        <f t="shared" si="1"/>
        <v>0</v>
      </c>
      <c r="J5" s="15">
        <f t="shared" si="2"/>
        <v>0</v>
      </c>
      <c r="K5" s="13">
        <f t="shared" si="3"/>
        <v>0</v>
      </c>
      <c r="L5" s="2"/>
      <c r="M5" s="1"/>
      <c r="N5" s="2"/>
      <c r="O5" s="2"/>
    </row>
    <row r="6" spans="1:16" ht="14.25" customHeight="1" x14ac:dyDescent="0.2">
      <c r="A6" s="10">
        <v>4</v>
      </c>
      <c r="B6" s="84" t="s">
        <v>148</v>
      </c>
      <c r="C6" s="12"/>
      <c r="D6" s="10" t="s">
        <v>188</v>
      </c>
      <c r="E6" s="29">
        <v>800</v>
      </c>
      <c r="F6" s="41"/>
      <c r="G6" s="13">
        <f t="shared" si="0"/>
        <v>0</v>
      </c>
      <c r="H6" s="14"/>
      <c r="I6" s="13">
        <f t="shared" si="1"/>
        <v>0</v>
      </c>
      <c r="J6" s="15">
        <f t="shared" si="2"/>
        <v>0</v>
      </c>
      <c r="K6" s="13">
        <f t="shared" si="3"/>
        <v>0</v>
      </c>
      <c r="L6" s="2"/>
      <c r="M6" s="1"/>
      <c r="N6" s="2"/>
      <c r="O6" s="2"/>
    </row>
    <row r="7" spans="1:16" ht="14.25" customHeight="1" x14ac:dyDescent="0.2">
      <c r="A7" s="10">
        <v>5</v>
      </c>
      <c r="B7" s="84" t="s">
        <v>223</v>
      </c>
      <c r="C7" s="12"/>
      <c r="D7" s="10" t="s">
        <v>188</v>
      </c>
      <c r="E7" s="29">
        <v>200</v>
      </c>
      <c r="F7" s="41"/>
      <c r="G7" s="13">
        <f t="shared" si="0"/>
        <v>0</v>
      </c>
      <c r="H7" s="14"/>
      <c r="I7" s="13">
        <f t="shared" si="1"/>
        <v>0</v>
      </c>
      <c r="J7" s="15">
        <f t="shared" si="2"/>
        <v>0</v>
      </c>
      <c r="K7" s="13">
        <f t="shared" si="3"/>
        <v>0</v>
      </c>
      <c r="L7" s="16"/>
      <c r="M7" s="2"/>
      <c r="N7" s="1"/>
      <c r="O7" s="2"/>
      <c r="P7" s="2"/>
    </row>
    <row r="8" spans="1:16" ht="25.5" x14ac:dyDescent="0.2">
      <c r="A8" s="10">
        <v>6</v>
      </c>
      <c r="B8" s="84" t="s">
        <v>87</v>
      </c>
      <c r="C8" s="12"/>
      <c r="D8" s="10" t="s">
        <v>188</v>
      </c>
      <c r="E8" s="29">
        <v>200</v>
      </c>
      <c r="F8" s="41"/>
      <c r="G8" s="13">
        <f t="shared" si="0"/>
        <v>0</v>
      </c>
      <c r="H8" s="14"/>
      <c r="I8" s="13">
        <f t="shared" si="1"/>
        <v>0</v>
      </c>
      <c r="J8" s="15">
        <f t="shared" si="2"/>
        <v>0</v>
      </c>
      <c r="K8" s="13">
        <f t="shared" si="3"/>
        <v>0</v>
      </c>
      <c r="L8" s="16"/>
      <c r="M8" s="2"/>
      <c r="N8" s="1"/>
      <c r="O8" s="2"/>
      <c r="P8" s="2"/>
    </row>
    <row r="9" spans="1:16" ht="38.25" x14ac:dyDescent="0.2">
      <c r="A9" s="10">
        <v>7</v>
      </c>
      <c r="B9" s="85" t="s">
        <v>224</v>
      </c>
      <c r="C9" s="12"/>
      <c r="D9" s="17" t="s">
        <v>188</v>
      </c>
      <c r="E9" s="86">
        <v>270</v>
      </c>
      <c r="F9" s="41"/>
      <c r="G9" s="13">
        <f t="shared" si="0"/>
        <v>0</v>
      </c>
      <c r="H9" s="14"/>
      <c r="I9" s="13">
        <f t="shared" si="1"/>
        <v>0</v>
      </c>
      <c r="J9" s="15">
        <f t="shared" si="2"/>
        <v>0</v>
      </c>
      <c r="K9" s="13">
        <f t="shared" si="3"/>
        <v>0</v>
      </c>
      <c r="L9" s="16"/>
      <c r="M9" s="2"/>
      <c r="N9" s="1"/>
      <c r="O9" s="2"/>
      <c r="P9" s="2"/>
    </row>
    <row r="10" spans="1:16" ht="25.5" x14ac:dyDescent="0.2">
      <c r="A10" s="10">
        <v>8</v>
      </c>
      <c r="B10" s="84" t="s">
        <v>144</v>
      </c>
      <c r="C10" s="19"/>
      <c r="D10" s="20" t="s">
        <v>56</v>
      </c>
      <c r="E10" s="29">
        <v>4000</v>
      </c>
      <c r="F10" s="41"/>
      <c r="G10" s="13">
        <f t="shared" si="0"/>
        <v>0</v>
      </c>
      <c r="H10" s="14"/>
      <c r="I10" s="13">
        <f t="shared" si="1"/>
        <v>0</v>
      </c>
      <c r="J10" s="15">
        <f t="shared" si="2"/>
        <v>0</v>
      </c>
      <c r="K10" s="13">
        <f t="shared" si="3"/>
        <v>0</v>
      </c>
      <c r="L10" s="22"/>
      <c r="M10" s="22"/>
      <c r="N10" s="22"/>
    </row>
    <row r="11" spans="1:16" ht="27.75" customHeight="1" x14ac:dyDescent="0.2">
      <c r="A11" s="10">
        <v>9</v>
      </c>
      <c r="B11" s="84" t="s">
        <v>126</v>
      </c>
      <c r="C11" s="19"/>
      <c r="D11" s="20" t="s">
        <v>56</v>
      </c>
      <c r="E11" s="29">
        <v>1000</v>
      </c>
      <c r="F11" s="41"/>
      <c r="G11" s="13">
        <f t="shared" si="0"/>
        <v>0</v>
      </c>
      <c r="H11" s="14"/>
      <c r="I11" s="13">
        <f t="shared" si="1"/>
        <v>0</v>
      </c>
      <c r="J11" s="15">
        <f t="shared" si="2"/>
        <v>0</v>
      </c>
      <c r="K11" s="13">
        <f t="shared" si="3"/>
        <v>0</v>
      </c>
      <c r="L11" s="22"/>
      <c r="M11" s="22"/>
      <c r="N11" s="22"/>
    </row>
    <row r="12" spans="1:16" ht="14.25" customHeight="1" x14ac:dyDescent="0.2">
      <c r="A12" s="10">
        <v>10</v>
      </c>
      <c r="B12" s="84" t="s">
        <v>150</v>
      </c>
      <c r="C12" s="19"/>
      <c r="D12" s="20" t="s">
        <v>56</v>
      </c>
      <c r="E12" s="29">
        <v>1600</v>
      </c>
      <c r="F12" s="41"/>
      <c r="G12" s="13">
        <f t="shared" si="0"/>
        <v>0</v>
      </c>
      <c r="H12" s="14"/>
      <c r="I12" s="13">
        <f t="shared" si="1"/>
        <v>0</v>
      </c>
      <c r="J12" s="15">
        <f t="shared" si="2"/>
        <v>0</v>
      </c>
      <c r="K12" s="13">
        <f t="shared" si="3"/>
        <v>0</v>
      </c>
      <c r="L12" s="22"/>
      <c r="M12" s="22"/>
      <c r="N12" s="22"/>
    </row>
    <row r="13" spans="1:16" x14ac:dyDescent="0.2">
      <c r="A13" s="10">
        <v>11</v>
      </c>
      <c r="B13" s="84" t="s">
        <v>160</v>
      </c>
      <c r="C13" s="19"/>
      <c r="D13" s="20" t="s">
        <v>56</v>
      </c>
      <c r="E13" s="29">
        <v>500</v>
      </c>
      <c r="F13" s="41"/>
      <c r="G13" s="13">
        <f t="shared" si="0"/>
        <v>0</v>
      </c>
      <c r="H13" s="14"/>
      <c r="I13" s="13">
        <f t="shared" si="1"/>
        <v>0</v>
      </c>
      <c r="J13" s="15">
        <f t="shared" si="2"/>
        <v>0</v>
      </c>
      <c r="K13" s="13">
        <f t="shared" si="3"/>
        <v>0</v>
      </c>
      <c r="L13" s="22"/>
      <c r="M13" s="22"/>
      <c r="N13" s="22"/>
    </row>
    <row r="14" spans="1:16" ht="14.25" customHeight="1" x14ac:dyDescent="0.2">
      <c r="A14" s="10">
        <v>12</v>
      </c>
      <c r="B14" s="87" t="s">
        <v>161</v>
      </c>
      <c r="C14" s="19"/>
      <c r="D14" s="20" t="s">
        <v>56</v>
      </c>
      <c r="E14" s="29">
        <v>100</v>
      </c>
      <c r="F14" s="88"/>
      <c r="G14" s="13">
        <f t="shared" si="0"/>
        <v>0</v>
      </c>
      <c r="H14" s="14"/>
      <c r="I14" s="13">
        <f t="shared" si="1"/>
        <v>0</v>
      </c>
      <c r="J14" s="15">
        <f t="shared" si="2"/>
        <v>0</v>
      </c>
      <c r="K14" s="13">
        <f t="shared" si="3"/>
        <v>0</v>
      </c>
      <c r="L14" s="22"/>
      <c r="M14" s="22"/>
      <c r="N14" s="22"/>
    </row>
    <row r="15" spans="1:16" ht="25.5" x14ac:dyDescent="0.2">
      <c r="A15" s="10">
        <v>13</v>
      </c>
      <c r="B15" s="84" t="s">
        <v>218</v>
      </c>
      <c r="C15" s="19"/>
      <c r="D15" s="20" t="s">
        <v>188</v>
      </c>
      <c r="E15" s="29">
        <v>80</v>
      </c>
      <c r="F15" s="88"/>
      <c r="G15" s="13">
        <f t="shared" si="0"/>
        <v>0</v>
      </c>
      <c r="H15" s="14"/>
      <c r="I15" s="13">
        <f t="shared" si="1"/>
        <v>0</v>
      </c>
      <c r="J15" s="15">
        <f t="shared" si="2"/>
        <v>0</v>
      </c>
      <c r="K15" s="13">
        <f t="shared" si="3"/>
        <v>0</v>
      </c>
      <c r="L15" s="22"/>
      <c r="M15" s="22"/>
      <c r="N15" s="22"/>
    </row>
    <row r="16" spans="1:16" ht="38.25" x14ac:dyDescent="0.2">
      <c r="A16" s="10">
        <v>14</v>
      </c>
      <c r="B16" s="85" t="s">
        <v>163</v>
      </c>
      <c r="C16" s="19"/>
      <c r="D16" s="20" t="s">
        <v>188</v>
      </c>
      <c r="E16" s="29">
        <v>800</v>
      </c>
      <c r="F16" s="88"/>
      <c r="G16" s="13">
        <f t="shared" si="0"/>
        <v>0</v>
      </c>
      <c r="H16" s="14"/>
      <c r="I16" s="13">
        <f t="shared" si="1"/>
        <v>0</v>
      </c>
      <c r="J16" s="15">
        <f t="shared" si="2"/>
        <v>0</v>
      </c>
      <c r="K16" s="13">
        <f t="shared" si="3"/>
        <v>0</v>
      </c>
      <c r="L16" s="22"/>
      <c r="M16" s="22"/>
      <c r="N16" s="22"/>
    </row>
    <row r="17" spans="1:14" ht="25.5" x14ac:dyDescent="0.2">
      <c r="A17" s="10">
        <v>15</v>
      </c>
      <c r="B17" s="89" t="s">
        <v>164</v>
      </c>
      <c r="C17" s="19"/>
      <c r="D17" s="20" t="s">
        <v>56</v>
      </c>
      <c r="E17" s="29">
        <v>100</v>
      </c>
      <c r="F17" s="88"/>
      <c r="G17" s="13">
        <f t="shared" si="0"/>
        <v>0</v>
      </c>
      <c r="H17" s="14"/>
      <c r="I17" s="13">
        <f t="shared" si="1"/>
        <v>0</v>
      </c>
      <c r="J17" s="15">
        <f t="shared" si="2"/>
        <v>0</v>
      </c>
      <c r="K17" s="13">
        <f t="shared" si="3"/>
        <v>0</v>
      </c>
      <c r="L17" s="22"/>
      <c r="M17" s="22"/>
      <c r="N17" s="22"/>
    </row>
    <row r="18" spans="1:14" ht="14.25" customHeight="1" x14ac:dyDescent="0.2">
      <c r="A18" s="10">
        <v>16</v>
      </c>
      <c r="B18" s="154" t="s">
        <v>165</v>
      </c>
      <c r="C18" s="19"/>
      <c r="D18" s="20" t="s">
        <v>56</v>
      </c>
      <c r="E18" s="144">
        <v>200</v>
      </c>
      <c r="F18" s="88"/>
      <c r="G18" s="13">
        <f t="shared" si="0"/>
        <v>0</v>
      </c>
      <c r="H18" s="14"/>
      <c r="I18" s="13">
        <f t="shared" si="1"/>
        <v>0</v>
      </c>
      <c r="J18" s="15">
        <f t="shared" si="2"/>
        <v>0</v>
      </c>
      <c r="K18" s="13">
        <f t="shared" si="3"/>
        <v>0</v>
      </c>
      <c r="L18" s="22"/>
      <c r="M18" s="22"/>
      <c r="N18" s="22"/>
    </row>
    <row r="19" spans="1:14" ht="14.25" customHeight="1" x14ac:dyDescent="0.2">
      <c r="A19" s="10">
        <v>17</v>
      </c>
      <c r="B19" s="89" t="s">
        <v>219</v>
      </c>
      <c r="C19" s="19"/>
      <c r="D19" s="20" t="s">
        <v>188</v>
      </c>
      <c r="E19" s="29">
        <v>80</v>
      </c>
      <c r="F19" s="88"/>
      <c r="G19" s="13">
        <f t="shared" si="0"/>
        <v>0</v>
      </c>
      <c r="H19" s="14"/>
      <c r="I19" s="13">
        <f t="shared" si="1"/>
        <v>0</v>
      </c>
      <c r="J19" s="15">
        <f t="shared" si="2"/>
        <v>0</v>
      </c>
      <c r="K19" s="13">
        <f t="shared" si="3"/>
        <v>0</v>
      </c>
      <c r="L19" s="22"/>
      <c r="M19" s="22"/>
      <c r="N19" s="22"/>
    </row>
    <row r="20" spans="1:14" ht="25.5" x14ac:dyDescent="0.2">
      <c r="A20" s="10">
        <v>18</v>
      </c>
      <c r="B20" s="89" t="s">
        <v>220</v>
      </c>
      <c r="C20" s="19"/>
      <c r="D20" s="20" t="s">
        <v>188</v>
      </c>
      <c r="E20" s="29">
        <v>80</v>
      </c>
      <c r="F20" s="88"/>
      <c r="G20" s="13">
        <f t="shared" si="0"/>
        <v>0</v>
      </c>
      <c r="H20" s="14"/>
      <c r="I20" s="13">
        <f t="shared" si="1"/>
        <v>0</v>
      </c>
      <c r="J20" s="15">
        <f t="shared" si="2"/>
        <v>0</v>
      </c>
      <c r="K20" s="13">
        <f t="shared" si="3"/>
        <v>0</v>
      </c>
      <c r="L20" s="22"/>
      <c r="M20" s="22"/>
      <c r="N20" s="22"/>
    </row>
    <row r="21" spans="1:14" ht="14.25" customHeight="1" x14ac:dyDescent="0.2">
      <c r="A21" s="10">
        <v>19</v>
      </c>
      <c r="B21" s="154" t="s">
        <v>221</v>
      </c>
      <c r="C21" s="19"/>
      <c r="D21" s="20" t="s">
        <v>56</v>
      </c>
      <c r="E21" s="29">
        <v>100</v>
      </c>
      <c r="F21" s="41"/>
      <c r="G21" s="13">
        <f t="shared" si="0"/>
        <v>0</v>
      </c>
      <c r="H21" s="14"/>
      <c r="I21" s="13">
        <f t="shared" si="1"/>
        <v>0</v>
      </c>
      <c r="J21" s="15">
        <f t="shared" si="2"/>
        <v>0</v>
      </c>
      <c r="K21" s="13">
        <f t="shared" si="3"/>
        <v>0</v>
      </c>
      <c r="L21" s="22"/>
      <c r="M21" s="22"/>
      <c r="N21" s="22"/>
    </row>
    <row r="22" spans="1:14" ht="21" customHeight="1" x14ac:dyDescent="0.2">
      <c r="A22" s="163" t="s">
        <v>50</v>
      </c>
      <c r="B22" s="164"/>
      <c r="C22" s="164"/>
      <c r="D22" s="164"/>
      <c r="E22" s="164"/>
      <c r="F22" s="164"/>
      <c r="G22" s="23">
        <f>SUM(G3:G21)</f>
        <v>0</v>
      </c>
      <c r="H22" s="24"/>
      <c r="I22" s="23">
        <f>SUM(I3:I21)</f>
        <v>0</v>
      </c>
      <c r="J22" s="10"/>
      <c r="K22" s="23">
        <f>SUM(K3:K21)</f>
        <v>0</v>
      </c>
      <c r="L22" s="132"/>
      <c r="M22" s="124"/>
      <c r="N22" s="22"/>
    </row>
    <row r="23" spans="1:14" x14ac:dyDescent="0.2">
      <c r="A23" s="162" t="s">
        <v>51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</row>
    <row r="24" spans="1:14" x14ac:dyDescent="0.2">
      <c r="A24" s="11" t="s">
        <v>190</v>
      </c>
      <c r="B24" s="162" t="s">
        <v>209</v>
      </c>
      <c r="C24" s="162"/>
      <c r="D24" s="162"/>
      <c r="E24" s="162"/>
      <c r="F24" s="162"/>
      <c r="G24" s="162"/>
      <c r="H24" s="162"/>
      <c r="I24" s="162"/>
      <c r="J24" s="162"/>
      <c r="K24" s="162"/>
    </row>
    <row r="25" spans="1:14" ht="25.5" customHeight="1" x14ac:dyDescent="0.2">
      <c r="A25" s="11" t="s">
        <v>191</v>
      </c>
      <c r="B25" s="162" t="s">
        <v>210</v>
      </c>
      <c r="C25" s="162"/>
      <c r="D25" s="162"/>
      <c r="E25" s="162"/>
      <c r="F25" s="162"/>
      <c r="G25" s="162"/>
      <c r="H25" s="162"/>
      <c r="I25" s="162"/>
      <c r="J25" s="162"/>
      <c r="K25" s="162"/>
    </row>
    <row r="26" spans="1:14" x14ac:dyDescent="0.2">
      <c r="A26" s="11" t="s">
        <v>194</v>
      </c>
      <c r="B26" s="162" t="s">
        <v>184</v>
      </c>
      <c r="C26" s="162"/>
      <c r="D26" s="162"/>
      <c r="E26" s="162"/>
      <c r="F26" s="162"/>
      <c r="G26" s="162"/>
      <c r="H26" s="162"/>
      <c r="I26" s="162"/>
      <c r="J26" s="162"/>
      <c r="K26" s="162"/>
    </row>
  </sheetData>
  <mergeCells count="6">
    <mergeCell ref="B26:K26"/>
    <mergeCell ref="A22:F22"/>
    <mergeCell ref="A1:J1"/>
    <mergeCell ref="A23:K23"/>
    <mergeCell ref="B24:K24"/>
    <mergeCell ref="B25:K25"/>
  </mergeCells>
  <phoneticPr fontId="0" type="noConversion"/>
  <pageMargins left="0.32118055555555558" right="0.24305555555555555" top="0.60763888888888884" bottom="0.22569444444444445" header="0.3" footer="0.3"/>
  <pageSetup paperSize="9" orientation="landscape" r:id="rId1"/>
  <headerFooter alignWithMargins="0">
    <oddHeader>&amp;L&amp;"Arial,Pogrubiony"FORMULARZ CENOWY&amp;R&amp;"Arial,Pogrubiony"Zał. nr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"/>
  <sheetViews>
    <sheetView zoomScaleNormal="100" workbookViewId="0">
      <selection sqref="A1:J1"/>
    </sheetView>
  </sheetViews>
  <sheetFormatPr defaultRowHeight="12.75" x14ac:dyDescent="0.2"/>
  <cols>
    <col min="1" max="1" width="4.7109375" style="67" customWidth="1"/>
    <col min="2" max="2" width="42" style="67" customWidth="1"/>
    <col min="3" max="3" width="11.140625" style="67" customWidth="1"/>
    <col min="4" max="4" width="9.140625" style="67"/>
    <col min="5" max="6" width="9.28515625" style="67" bestFit="1" customWidth="1"/>
    <col min="7" max="7" width="9.42578125" style="67" bestFit="1" customWidth="1"/>
    <col min="8" max="10" width="9.28515625" style="67" bestFit="1" customWidth="1"/>
    <col min="11" max="11" width="10.42578125" style="67" customWidth="1"/>
    <col min="12" max="16384" width="9.140625" style="67"/>
  </cols>
  <sheetData>
    <row r="1" spans="1:15" ht="25.5" x14ac:dyDescent="0.2">
      <c r="A1" s="165" t="s">
        <v>283</v>
      </c>
      <c r="B1" s="166"/>
      <c r="C1" s="166"/>
      <c r="D1" s="166"/>
      <c r="E1" s="166"/>
      <c r="F1" s="166"/>
      <c r="G1" s="166"/>
      <c r="H1" s="166"/>
      <c r="I1" s="166"/>
      <c r="J1" s="166"/>
      <c r="K1" s="139" t="str">
        <f>'Pakiet 1'!K1</f>
        <v>45/2020/PN</v>
      </c>
    </row>
    <row r="2" spans="1:15" s="9" customFormat="1" ht="36" x14ac:dyDescent="0.2">
      <c r="A2" s="4" t="s">
        <v>29</v>
      </c>
      <c r="B2" s="4" t="s">
        <v>21</v>
      </c>
      <c r="C2" s="4" t="s">
        <v>86</v>
      </c>
      <c r="D2" s="5" t="s">
        <v>22</v>
      </c>
      <c r="E2" s="4" t="s">
        <v>26</v>
      </c>
      <c r="F2" s="4" t="s">
        <v>33</v>
      </c>
      <c r="G2" s="4" t="s">
        <v>27</v>
      </c>
      <c r="H2" s="4" t="s">
        <v>189</v>
      </c>
      <c r="I2" s="4" t="s">
        <v>36</v>
      </c>
      <c r="J2" s="6" t="s">
        <v>156</v>
      </c>
      <c r="K2" s="4" t="s">
        <v>28</v>
      </c>
      <c r="L2" s="7"/>
      <c r="M2" s="7"/>
      <c r="N2" s="8"/>
      <c r="O2" s="8"/>
    </row>
    <row r="3" spans="1:15" ht="24" x14ac:dyDescent="0.2">
      <c r="A3" s="10">
        <v>1</v>
      </c>
      <c r="B3" s="18" t="s">
        <v>149</v>
      </c>
      <c r="C3" s="19"/>
      <c r="D3" s="20" t="s">
        <v>56</v>
      </c>
      <c r="E3" s="20">
        <v>80</v>
      </c>
      <c r="F3" s="21"/>
      <c r="G3" s="13">
        <f>E3*F3</f>
        <v>0</v>
      </c>
      <c r="H3" s="14"/>
      <c r="I3" s="13">
        <f>G3*H3</f>
        <v>0</v>
      </c>
      <c r="J3" s="15">
        <f>K3/E3</f>
        <v>0</v>
      </c>
      <c r="K3" s="13">
        <f>G3+I3</f>
        <v>0</v>
      </c>
    </row>
  </sheetData>
  <mergeCells count="1">
    <mergeCell ref="A1:J1"/>
  </mergeCells>
  <pageMargins left="0.7" right="0.7" top="0.75" bottom="0.75" header="0.3" footer="0.3"/>
  <pageSetup paperSize="9" orientation="landscape" r:id="rId1"/>
  <headerFooter>
    <oddHeader>&amp;L&amp;"Arial,Pogrubiony"FORMULARZ CENOWY&amp;R&amp;"Arial,Pogrubiony"Zał. nr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4"/>
  <sheetViews>
    <sheetView zoomScaleNormal="100" workbookViewId="0">
      <selection sqref="A1:J1"/>
    </sheetView>
  </sheetViews>
  <sheetFormatPr defaultRowHeight="12.75" x14ac:dyDescent="0.2"/>
  <cols>
    <col min="1" max="1" width="4.140625" style="25" customWidth="1"/>
    <col min="2" max="2" width="54.7109375" style="25" customWidth="1"/>
    <col min="3" max="3" width="11.140625" style="25" customWidth="1"/>
    <col min="4" max="4" width="4.7109375" style="25" customWidth="1"/>
    <col min="5" max="5" width="9.5703125" style="25" customWidth="1"/>
    <col min="6" max="6" width="9.140625" style="25"/>
    <col min="7" max="7" width="12.42578125" style="25" customWidth="1"/>
    <col min="8" max="8" width="4.42578125" style="25" customWidth="1"/>
    <col min="9" max="9" width="11" style="25" customWidth="1"/>
    <col min="10" max="10" width="11.5703125" style="25" customWidth="1"/>
    <col min="11" max="11" width="12.7109375" style="25" customWidth="1"/>
    <col min="12" max="12" width="11.28515625" style="25" bestFit="1" customWidth="1"/>
    <col min="13" max="13" width="10.28515625" style="25" bestFit="1" customWidth="1"/>
    <col min="14" max="14" width="11.28515625" style="25" bestFit="1" customWidth="1"/>
    <col min="15" max="16384" width="9.140625" style="25"/>
  </cols>
  <sheetData>
    <row r="1" spans="1:11" ht="19.5" customHeight="1" x14ac:dyDescent="0.2">
      <c r="A1" s="173" t="s">
        <v>225</v>
      </c>
      <c r="B1" s="174"/>
      <c r="C1" s="174"/>
      <c r="D1" s="174"/>
      <c r="E1" s="174"/>
      <c r="F1" s="174"/>
      <c r="G1" s="174"/>
      <c r="H1" s="174"/>
      <c r="I1" s="174"/>
      <c r="J1" s="174"/>
      <c r="K1" s="142" t="str">
        <f>'Pakiet 1'!K1</f>
        <v>45/2020/PN</v>
      </c>
    </row>
    <row r="2" spans="1:11" ht="38.25" x14ac:dyDescent="0.2">
      <c r="A2" s="26" t="s">
        <v>29</v>
      </c>
      <c r="B2" s="26" t="s">
        <v>21</v>
      </c>
      <c r="C2" s="26" t="s">
        <v>86</v>
      </c>
      <c r="D2" s="143" t="s">
        <v>22</v>
      </c>
      <c r="E2" s="26" t="s">
        <v>26</v>
      </c>
      <c r="F2" s="26" t="s">
        <v>88</v>
      </c>
      <c r="G2" s="26" t="s">
        <v>27</v>
      </c>
      <c r="H2" s="26" t="s">
        <v>189</v>
      </c>
      <c r="I2" s="26" t="s">
        <v>36</v>
      </c>
      <c r="J2" s="26" t="s">
        <v>89</v>
      </c>
      <c r="K2" s="26" t="s">
        <v>28</v>
      </c>
    </row>
    <row r="3" spans="1:11" ht="42.75" customHeight="1" x14ac:dyDescent="0.2">
      <c r="A3" s="27">
        <v>1</v>
      </c>
      <c r="B3" s="84" t="s">
        <v>116</v>
      </c>
      <c r="C3" s="28"/>
      <c r="D3" s="28" t="s">
        <v>56</v>
      </c>
      <c r="E3" s="27">
        <v>1500</v>
      </c>
      <c r="F3" s="41"/>
      <c r="G3" s="41">
        <f>E3*F3</f>
        <v>0</v>
      </c>
      <c r="H3" s="42"/>
      <c r="I3" s="41">
        <f>G3*H3</f>
        <v>0</v>
      </c>
      <c r="J3" s="43">
        <f>K3/E3</f>
        <v>0</v>
      </c>
      <c r="K3" s="41">
        <f>G3+I3</f>
        <v>0</v>
      </c>
    </row>
    <row r="4" spans="1:11" ht="25.5" x14ac:dyDescent="0.2">
      <c r="A4" s="29">
        <v>2</v>
      </c>
      <c r="B4" s="84" t="s">
        <v>90</v>
      </c>
      <c r="C4" s="30"/>
      <c r="D4" s="30" t="s">
        <v>56</v>
      </c>
      <c r="E4" s="27">
        <v>4000</v>
      </c>
      <c r="F4" s="41"/>
      <c r="G4" s="41">
        <f t="shared" ref="G4:G23" si="0">E4*F4</f>
        <v>0</v>
      </c>
      <c r="H4" s="42"/>
      <c r="I4" s="41">
        <f t="shared" ref="I4:I23" si="1">G4*H4</f>
        <v>0</v>
      </c>
      <c r="J4" s="43">
        <f t="shared" ref="J4:J23" si="2">K4/E4</f>
        <v>0</v>
      </c>
      <c r="K4" s="41">
        <f t="shared" ref="K4:K23" si="3">G4+I4</f>
        <v>0</v>
      </c>
    </row>
    <row r="5" spans="1:11" ht="25.5" x14ac:dyDescent="0.2">
      <c r="A5" s="29">
        <v>3</v>
      </c>
      <c r="B5" s="84" t="s">
        <v>226</v>
      </c>
      <c r="C5" s="30"/>
      <c r="D5" s="30" t="s">
        <v>56</v>
      </c>
      <c r="E5" s="29">
        <v>400</v>
      </c>
      <c r="F5" s="41"/>
      <c r="G5" s="41">
        <f t="shared" si="0"/>
        <v>0</v>
      </c>
      <c r="H5" s="42"/>
      <c r="I5" s="41">
        <f t="shared" si="1"/>
        <v>0</v>
      </c>
      <c r="J5" s="43">
        <f t="shared" si="2"/>
        <v>0</v>
      </c>
      <c r="K5" s="41">
        <f t="shared" si="3"/>
        <v>0</v>
      </c>
    </row>
    <row r="6" spans="1:11" ht="28.5" x14ac:dyDescent="0.2">
      <c r="A6" s="29">
        <v>4</v>
      </c>
      <c r="B6" s="84" t="s">
        <v>238</v>
      </c>
      <c r="C6" s="30"/>
      <c r="D6" s="30" t="s">
        <v>56</v>
      </c>
      <c r="E6" s="29">
        <v>2000</v>
      </c>
      <c r="F6" s="41"/>
      <c r="G6" s="41">
        <f t="shared" si="0"/>
        <v>0</v>
      </c>
      <c r="H6" s="42"/>
      <c r="I6" s="41">
        <f t="shared" si="1"/>
        <v>0</v>
      </c>
      <c r="J6" s="43">
        <f t="shared" si="2"/>
        <v>0</v>
      </c>
      <c r="K6" s="41">
        <f t="shared" si="3"/>
        <v>0</v>
      </c>
    </row>
    <row r="7" spans="1:11" ht="25.5" x14ac:dyDescent="0.2">
      <c r="A7" s="29">
        <v>5</v>
      </c>
      <c r="B7" s="84" t="s">
        <v>128</v>
      </c>
      <c r="C7" s="30"/>
      <c r="D7" s="30" t="s">
        <v>56</v>
      </c>
      <c r="E7" s="29">
        <v>400</v>
      </c>
      <c r="F7" s="41"/>
      <c r="G7" s="41">
        <f t="shared" si="0"/>
        <v>0</v>
      </c>
      <c r="H7" s="42"/>
      <c r="I7" s="41">
        <f t="shared" si="1"/>
        <v>0</v>
      </c>
      <c r="J7" s="43">
        <f t="shared" si="2"/>
        <v>0</v>
      </c>
      <c r="K7" s="41">
        <f t="shared" si="3"/>
        <v>0</v>
      </c>
    </row>
    <row r="8" spans="1:11" ht="25.5" x14ac:dyDescent="0.2">
      <c r="A8" s="29">
        <v>6</v>
      </c>
      <c r="B8" s="84" t="s">
        <v>129</v>
      </c>
      <c r="C8" s="30"/>
      <c r="D8" s="30" t="s">
        <v>56</v>
      </c>
      <c r="E8" s="29">
        <v>300</v>
      </c>
      <c r="F8" s="41"/>
      <c r="G8" s="41">
        <f t="shared" si="0"/>
        <v>0</v>
      </c>
      <c r="H8" s="42"/>
      <c r="I8" s="41">
        <f t="shared" si="1"/>
        <v>0</v>
      </c>
      <c r="J8" s="43">
        <f t="shared" si="2"/>
        <v>0</v>
      </c>
      <c r="K8" s="41">
        <f t="shared" si="3"/>
        <v>0</v>
      </c>
    </row>
    <row r="9" spans="1:11" ht="25.5" x14ac:dyDescent="0.2">
      <c r="A9" s="29">
        <v>7</v>
      </c>
      <c r="B9" s="84" t="s">
        <v>166</v>
      </c>
      <c r="C9" s="30"/>
      <c r="D9" s="30" t="s">
        <v>56</v>
      </c>
      <c r="E9" s="29">
        <v>4000</v>
      </c>
      <c r="F9" s="41"/>
      <c r="G9" s="41">
        <f t="shared" si="0"/>
        <v>0</v>
      </c>
      <c r="H9" s="42"/>
      <c r="I9" s="41">
        <f t="shared" si="1"/>
        <v>0</v>
      </c>
      <c r="J9" s="43">
        <f t="shared" si="2"/>
        <v>0</v>
      </c>
      <c r="K9" s="41">
        <f t="shared" si="3"/>
        <v>0</v>
      </c>
    </row>
    <row r="10" spans="1:11" ht="25.5" x14ac:dyDescent="0.2">
      <c r="A10" s="29">
        <v>8</v>
      </c>
      <c r="B10" s="84" t="s">
        <v>131</v>
      </c>
      <c r="C10" s="30"/>
      <c r="D10" s="30" t="s">
        <v>56</v>
      </c>
      <c r="E10" s="29">
        <v>400</v>
      </c>
      <c r="F10" s="41"/>
      <c r="G10" s="41">
        <f t="shared" si="0"/>
        <v>0</v>
      </c>
      <c r="H10" s="42"/>
      <c r="I10" s="41">
        <f t="shared" si="1"/>
        <v>0</v>
      </c>
      <c r="J10" s="43">
        <f t="shared" si="2"/>
        <v>0</v>
      </c>
      <c r="K10" s="41">
        <f t="shared" si="3"/>
        <v>0</v>
      </c>
    </row>
    <row r="11" spans="1:11" ht="13.5" customHeight="1" x14ac:dyDescent="0.2">
      <c r="A11" s="29">
        <v>9</v>
      </c>
      <c r="B11" s="84" t="s">
        <v>239</v>
      </c>
      <c r="C11" s="30"/>
      <c r="D11" s="30" t="s">
        <v>56</v>
      </c>
      <c r="E11" s="29">
        <v>200</v>
      </c>
      <c r="F11" s="41"/>
      <c r="G11" s="41">
        <f t="shared" si="0"/>
        <v>0</v>
      </c>
      <c r="H11" s="42"/>
      <c r="I11" s="41">
        <f t="shared" si="1"/>
        <v>0</v>
      </c>
      <c r="J11" s="43">
        <f t="shared" si="2"/>
        <v>0</v>
      </c>
      <c r="K11" s="41">
        <f t="shared" si="3"/>
        <v>0</v>
      </c>
    </row>
    <row r="12" spans="1:11" x14ac:dyDescent="0.2">
      <c r="A12" s="29">
        <v>10</v>
      </c>
      <c r="B12" s="84" t="s">
        <v>240</v>
      </c>
      <c r="C12" s="30"/>
      <c r="D12" s="30" t="s">
        <v>56</v>
      </c>
      <c r="E12" s="29">
        <v>200</v>
      </c>
      <c r="F12" s="41"/>
      <c r="G12" s="41">
        <f t="shared" si="0"/>
        <v>0</v>
      </c>
      <c r="H12" s="42"/>
      <c r="I12" s="41">
        <f t="shared" si="1"/>
        <v>0</v>
      </c>
      <c r="J12" s="43">
        <f t="shared" si="2"/>
        <v>0</v>
      </c>
      <c r="K12" s="41">
        <f t="shared" si="3"/>
        <v>0</v>
      </c>
    </row>
    <row r="13" spans="1:11" x14ac:dyDescent="0.2">
      <c r="A13" s="29">
        <v>11</v>
      </c>
      <c r="B13" s="84" t="s">
        <v>167</v>
      </c>
      <c r="C13" s="30"/>
      <c r="D13" s="30" t="s">
        <v>56</v>
      </c>
      <c r="E13" s="29">
        <v>200</v>
      </c>
      <c r="F13" s="41"/>
      <c r="G13" s="41">
        <f t="shared" si="0"/>
        <v>0</v>
      </c>
      <c r="H13" s="42"/>
      <c r="I13" s="41">
        <f t="shared" si="1"/>
        <v>0</v>
      </c>
      <c r="J13" s="43">
        <f t="shared" si="2"/>
        <v>0</v>
      </c>
      <c r="K13" s="41">
        <f t="shared" si="3"/>
        <v>0</v>
      </c>
    </row>
    <row r="14" spans="1:11" x14ac:dyDescent="0.2">
      <c r="A14" s="29">
        <v>12</v>
      </c>
      <c r="B14" s="84" t="s">
        <v>168</v>
      </c>
      <c r="C14" s="30"/>
      <c r="D14" s="30" t="s">
        <v>56</v>
      </c>
      <c r="E14" s="29">
        <v>300</v>
      </c>
      <c r="F14" s="41"/>
      <c r="G14" s="41">
        <f t="shared" si="0"/>
        <v>0</v>
      </c>
      <c r="H14" s="42"/>
      <c r="I14" s="41">
        <f t="shared" si="1"/>
        <v>0</v>
      </c>
      <c r="J14" s="43">
        <f t="shared" si="2"/>
        <v>0</v>
      </c>
      <c r="K14" s="41">
        <f t="shared" si="3"/>
        <v>0</v>
      </c>
    </row>
    <row r="15" spans="1:11" ht="25.5" x14ac:dyDescent="0.2">
      <c r="A15" s="29">
        <v>13</v>
      </c>
      <c r="B15" s="84" t="s">
        <v>357</v>
      </c>
      <c r="C15" s="30"/>
      <c r="D15" s="30" t="s">
        <v>56</v>
      </c>
      <c r="E15" s="29">
        <v>2000</v>
      </c>
      <c r="F15" s="41"/>
      <c r="G15" s="41">
        <f t="shared" si="0"/>
        <v>0</v>
      </c>
      <c r="H15" s="42"/>
      <c r="I15" s="41">
        <f t="shared" si="1"/>
        <v>0</v>
      </c>
      <c r="J15" s="43">
        <f t="shared" si="2"/>
        <v>0</v>
      </c>
      <c r="K15" s="41">
        <f t="shared" si="3"/>
        <v>0</v>
      </c>
    </row>
    <row r="16" spans="1:11" ht="25.5" x14ac:dyDescent="0.2">
      <c r="A16" s="27">
        <v>14</v>
      </c>
      <c r="B16" s="84" t="s">
        <v>185</v>
      </c>
      <c r="C16" s="30"/>
      <c r="D16" s="30" t="s">
        <v>56</v>
      </c>
      <c r="E16" s="29">
        <v>6000</v>
      </c>
      <c r="F16" s="41"/>
      <c r="G16" s="41">
        <f t="shared" si="0"/>
        <v>0</v>
      </c>
      <c r="H16" s="42"/>
      <c r="I16" s="41">
        <f t="shared" si="1"/>
        <v>0</v>
      </c>
      <c r="J16" s="43">
        <f t="shared" si="2"/>
        <v>0</v>
      </c>
      <c r="K16" s="41">
        <f t="shared" si="3"/>
        <v>0</v>
      </c>
    </row>
    <row r="17" spans="1:11" x14ac:dyDescent="0.2">
      <c r="A17" s="29">
        <v>15</v>
      </c>
      <c r="B17" s="84" t="s">
        <v>358</v>
      </c>
      <c r="C17" s="30"/>
      <c r="D17" s="30" t="s">
        <v>56</v>
      </c>
      <c r="E17" s="29">
        <v>200</v>
      </c>
      <c r="F17" s="41"/>
      <c r="G17" s="41">
        <f t="shared" si="0"/>
        <v>0</v>
      </c>
      <c r="H17" s="42"/>
      <c r="I17" s="41">
        <f t="shared" si="1"/>
        <v>0</v>
      </c>
      <c r="J17" s="43">
        <f t="shared" si="2"/>
        <v>0</v>
      </c>
      <c r="K17" s="41">
        <f t="shared" si="3"/>
        <v>0</v>
      </c>
    </row>
    <row r="18" spans="1:11" x14ac:dyDescent="0.2">
      <c r="A18" s="29">
        <v>16</v>
      </c>
      <c r="B18" s="84" t="s">
        <v>241</v>
      </c>
      <c r="C18" s="30"/>
      <c r="D18" s="30" t="s">
        <v>56</v>
      </c>
      <c r="E18" s="29">
        <v>80</v>
      </c>
      <c r="F18" s="41"/>
      <c r="G18" s="41">
        <f t="shared" si="0"/>
        <v>0</v>
      </c>
      <c r="H18" s="42"/>
      <c r="I18" s="41">
        <f t="shared" si="1"/>
        <v>0</v>
      </c>
      <c r="J18" s="43">
        <f t="shared" si="2"/>
        <v>0</v>
      </c>
      <c r="K18" s="41">
        <f t="shared" si="3"/>
        <v>0</v>
      </c>
    </row>
    <row r="19" spans="1:11" ht="25.5" x14ac:dyDescent="0.2">
      <c r="A19" s="29">
        <v>17</v>
      </c>
      <c r="B19" s="84" t="s">
        <v>242</v>
      </c>
      <c r="C19" s="30"/>
      <c r="D19" s="30" t="s">
        <v>56</v>
      </c>
      <c r="E19" s="29">
        <v>300</v>
      </c>
      <c r="F19" s="41"/>
      <c r="G19" s="41">
        <f t="shared" si="0"/>
        <v>0</v>
      </c>
      <c r="H19" s="42"/>
      <c r="I19" s="41">
        <f t="shared" si="1"/>
        <v>0</v>
      </c>
      <c r="J19" s="43">
        <f t="shared" si="2"/>
        <v>0</v>
      </c>
      <c r="K19" s="41">
        <f t="shared" si="3"/>
        <v>0</v>
      </c>
    </row>
    <row r="20" spans="1:11" x14ac:dyDescent="0.2">
      <c r="A20" s="29">
        <v>18</v>
      </c>
      <c r="B20" s="84" t="s">
        <v>227</v>
      </c>
      <c r="C20" s="30"/>
      <c r="D20" s="30" t="s">
        <v>56</v>
      </c>
      <c r="E20" s="29">
        <v>400</v>
      </c>
      <c r="F20" s="41"/>
      <c r="G20" s="41">
        <f t="shared" si="0"/>
        <v>0</v>
      </c>
      <c r="H20" s="42"/>
      <c r="I20" s="41">
        <f t="shared" si="1"/>
        <v>0</v>
      </c>
      <c r="J20" s="43">
        <f t="shared" si="2"/>
        <v>0</v>
      </c>
      <c r="K20" s="41">
        <f t="shared" si="3"/>
        <v>0</v>
      </c>
    </row>
    <row r="21" spans="1:11" x14ac:dyDescent="0.2">
      <c r="A21" s="29">
        <v>19</v>
      </c>
      <c r="B21" s="84" t="s">
        <v>228</v>
      </c>
      <c r="C21" s="30"/>
      <c r="D21" s="30" t="s">
        <v>56</v>
      </c>
      <c r="E21" s="29">
        <v>400</v>
      </c>
      <c r="F21" s="41"/>
      <c r="G21" s="41">
        <f t="shared" si="0"/>
        <v>0</v>
      </c>
      <c r="H21" s="42"/>
      <c r="I21" s="41">
        <f t="shared" si="1"/>
        <v>0</v>
      </c>
      <c r="J21" s="43">
        <f t="shared" si="2"/>
        <v>0</v>
      </c>
      <c r="K21" s="41">
        <f t="shared" si="3"/>
        <v>0</v>
      </c>
    </row>
    <row r="22" spans="1:11" x14ac:dyDescent="0.2">
      <c r="A22" s="29">
        <v>20</v>
      </c>
      <c r="B22" s="84" t="s">
        <v>162</v>
      </c>
      <c r="C22" s="30"/>
      <c r="D22" s="30" t="s">
        <v>56</v>
      </c>
      <c r="E22" s="29">
        <v>400</v>
      </c>
      <c r="F22" s="41"/>
      <c r="G22" s="41">
        <f t="shared" si="0"/>
        <v>0</v>
      </c>
      <c r="H22" s="42"/>
      <c r="I22" s="41">
        <f t="shared" si="1"/>
        <v>0</v>
      </c>
      <c r="J22" s="43">
        <f t="shared" si="2"/>
        <v>0</v>
      </c>
      <c r="K22" s="41">
        <f t="shared" si="3"/>
        <v>0</v>
      </c>
    </row>
    <row r="23" spans="1:11" x14ac:dyDescent="0.2">
      <c r="A23" s="29">
        <v>21</v>
      </c>
      <c r="B23" s="84" t="s">
        <v>229</v>
      </c>
      <c r="C23" s="30"/>
      <c r="D23" s="30" t="s">
        <v>56</v>
      </c>
      <c r="E23" s="29">
        <v>400</v>
      </c>
      <c r="F23" s="41"/>
      <c r="G23" s="41">
        <f t="shared" si="0"/>
        <v>0</v>
      </c>
      <c r="H23" s="42"/>
      <c r="I23" s="41">
        <f t="shared" si="1"/>
        <v>0</v>
      </c>
      <c r="J23" s="43">
        <f t="shared" si="2"/>
        <v>0</v>
      </c>
      <c r="K23" s="41">
        <f t="shared" si="3"/>
        <v>0</v>
      </c>
    </row>
    <row r="24" spans="1:11" ht="23.25" customHeight="1" x14ac:dyDescent="0.2">
      <c r="A24" s="27"/>
      <c r="B24" s="94" t="s">
        <v>91</v>
      </c>
      <c r="C24" s="94"/>
      <c r="D24" s="102"/>
      <c r="E24" s="102"/>
      <c r="F24" s="102"/>
      <c r="G24" s="102"/>
      <c r="H24" s="155"/>
      <c r="I24" s="155"/>
      <c r="J24" s="155"/>
      <c r="K24" s="156"/>
    </row>
    <row r="25" spans="1:11" ht="12.75" customHeight="1" x14ac:dyDescent="0.2">
      <c r="A25" s="27">
        <v>22</v>
      </c>
      <c r="B25" s="90" t="s">
        <v>124</v>
      </c>
      <c r="C25" s="97"/>
      <c r="D25" s="97" t="s">
        <v>56</v>
      </c>
      <c r="E25" s="98">
        <v>30</v>
      </c>
      <c r="F25" s="99"/>
      <c r="G25" s="99">
        <f>E25*F25</f>
        <v>0</v>
      </c>
      <c r="H25" s="100"/>
      <c r="I25" s="99">
        <f>G25*H25</f>
        <v>0</v>
      </c>
      <c r="J25" s="101">
        <f>K25/E25</f>
        <v>0</v>
      </c>
      <c r="K25" s="99">
        <f>G25+I25</f>
        <v>0</v>
      </c>
    </row>
    <row r="26" spans="1:11" ht="12.75" customHeight="1" x14ac:dyDescent="0.2">
      <c r="A26" s="27">
        <v>23</v>
      </c>
      <c r="B26" s="90" t="s">
        <v>169</v>
      </c>
      <c r="C26" s="28"/>
      <c r="D26" s="28" t="s">
        <v>56</v>
      </c>
      <c r="E26" s="29">
        <v>60</v>
      </c>
      <c r="F26" s="41"/>
      <c r="G26" s="41">
        <f t="shared" ref="G26:G45" si="4">E26*F26</f>
        <v>0</v>
      </c>
      <c r="H26" s="42"/>
      <c r="I26" s="41">
        <f t="shared" ref="I26:I45" si="5">G26*H26</f>
        <v>0</v>
      </c>
      <c r="J26" s="43">
        <f t="shared" ref="J26:J45" si="6">K26/E26</f>
        <v>0</v>
      </c>
      <c r="K26" s="41">
        <f t="shared" ref="K26:K45" si="7">G26+I26</f>
        <v>0</v>
      </c>
    </row>
    <row r="27" spans="1:11" ht="12.75" customHeight="1" x14ac:dyDescent="0.2">
      <c r="A27" s="27">
        <v>24</v>
      </c>
      <c r="B27" s="90" t="s">
        <v>92</v>
      </c>
      <c r="C27" s="28"/>
      <c r="D27" s="28" t="s">
        <v>56</v>
      </c>
      <c r="E27" s="29">
        <v>60</v>
      </c>
      <c r="F27" s="41"/>
      <c r="G27" s="41">
        <f t="shared" si="4"/>
        <v>0</v>
      </c>
      <c r="H27" s="42"/>
      <c r="I27" s="41">
        <f t="shared" si="5"/>
        <v>0</v>
      </c>
      <c r="J27" s="43">
        <f t="shared" si="6"/>
        <v>0</v>
      </c>
      <c r="K27" s="41">
        <f t="shared" si="7"/>
        <v>0</v>
      </c>
    </row>
    <row r="28" spans="1:11" ht="12.75" customHeight="1" x14ac:dyDescent="0.2">
      <c r="A28" s="27">
        <v>25</v>
      </c>
      <c r="B28" s="90" t="s">
        <v>93</v>
      </c>
      <c r="C28" s="28"/>
      <c r="D28" s="28" t="s">
        <v>56</v>
      </c>
      <c r="E28" s="29">
        <v>60</v>
      </c>
      <c r="F28" s="41"/>
      <c r="G28" s="41">
        <f t="shared" si="4"/>
        <v>0</v>
      </c>
      <c r="H28" s="42"/>
      <c r="I28" s="41">
        <f t="shared" si="5"/>
        <v>0</v>
      </c>
      <c r="J28" s="43">
        <f t="shared" si="6"/>
        <v>0</v>
      </c>
      <c r="K28" s="41">
        <f t="shared" si="7"/>
        <v>0</v>
      </c>
    </row>
    <row r="29" spans="1:11" ht="12.75" customHeight="1" x14ac:dyDescent="0.2">
      <c r="A29" s="27">
        <v>26</v>
      </c>
      <c r="B29" s="90" t="s">
        <v>170</v>
      </c>
      <c r="C29" s="28"/>
      <c r="D29" s="28" t="s">
        <v>56</v>
      </c>
      <c r="E29" s="29">
        <v>60</v>
      </c>
      <c r="F29" s="41"/>
      <c r="G29" s="41">
        <f t="shared" si="4"/>
        <v>0</v>
      </c>
      <c r="H29" s="42"/>
      <c r="I29" s="41">
        <f t="shared" si="5"/>
        <v>0</v>
      </c>
      <c r="J29" s="43">
        <f t="shared" si="6"/>
        <v>0</v>
      </c>
      <c r="K29" s="41">
        <f t="shared" si="7"/>
        <v>0</v>
      </c>
    </row>
    <row r="30" spans="1:11" ht="12.75" customHeight="1" x14ac:dyDescent="0.2">
      <c r="A30" s="27">
        <v>27</v>
      </c>
      <c r="B30" s="90" t="s">
        <v>171</v>
      </c>
      <c r="C30" s="28"/>
      <c r="D30" s="28" t="s">
        <v>56</v>
      </c>
      <c r="E30" s="29">
        <v>30</v>
      </c>
      <c r="F30" s="41"/>
      <c r="G30" s="41">
        <f t="shared" si="4"/>
        <v>0</v>
      </c>
      <c r="H30" s="42"/>
      <c r="I30" s="41">
        <f t="shared" si="5"/>
        <v>0</v>
      </c>
      <c r="J30" s="43">
        <f t="shared" si="6"/>
        <v>0</v>
      </c>
      <c r="K30" s="41">
        <f t="shared" si="7"/>
        <v>0</v>
      </c>
    </row>
    <row r="31" spans="1:11" ht="12.75" customHeight="1" x14ac:dyDescent="0.2">
      <c r="A31" s="27">
        <v>28</v>
      </c>
      <c r="B31" s="90" t="s">
        <v>172</v>
      </c>
      <c r="C31" s="28"/>
      <c r="D31" s="28" t="s">
        <v>56</v>
      </c>
      <c r="E31" s="29">
        <v>30</v>
      </c>
      <c r="F31" s="41"/>
      <c r="G31" s="41">
        <f t="shared" si="4"/>
        <v>0</v>
      </c>
      <c r="H31" s="42"/>
      <c r="I31" s="41">
        <f t="shared" si="5"/>
        <v>0</v>
      </c>
      <c r="J31" s="43">
        <f t="shared" si="6"/>
        <v>0</v>
      </c>
      <c r="K31" s="41">
        <f t="shared" si="7"/>
        <v>0</v>
      </c>
    </row>
    <row r="32" spans="1:11" ht="12.75" customHeight="1" x14ac:dyDescent="0.2">
      <c r="A32" s="27">
        <v>29</v>
      </c>
      <c r="B32" s="90" t="s">
        <v>173</v>
      </c>
      <c r="C32" s="28"/>
      <c r="D32" s="28" t="s">
        <v>56</v>
      </c>
      <c r="E32" s="29">
        <v>30</v>
      </c>
      <c r="F32" s="41"/>
      <c r="G32" s="41">
        <f t="shared" si="4"/>
        <v>0</v>
      </c>
      <c r="H32" s="42"/>
      <c r="I32" s="41">
        <f t="shared" si="5"/>
        <v>0</v>
      </c>
      <c r="J32" s="43">
        <f t="shared" si="6"/>
        <v>0</v>
      </c>
      <c r="K32" s="41">
        <f t="shared" si="7"/>
        <v>0</v>
      </c>
    </row>
    <row r="33" spans="1:11" ht="12.75" customHeight="1" x14ac:dyDescent="0.2">
      <c r="A33" s="27">
        <v>30</v>
      </c>
      <c r="B33" s="90" t="s">
        <v>174</v>
      </c>
      <c r="C33" s="28"/>
      <c r="D33" s="28" t="s">
        <v>56</v>
      </c>
      <c r="E33" s="29">
        <v>30</v>
      </c>
      <c r="F33" s="41"/>
      <c r="G33" s="41">
        <f t="shared" si="4"/>
        <v>0</v>
      </c>
      <c r="H33" s="42"/>
      <c r="I33" s="41">
        <f t="shared" si="5"/>
        <v>0</v>
      </c>
      <c r="J33" s="43">
        <f t="shared" si="6"/>
        <v>0</v>
      </c>
      <c r="K33" s="41">
        <f t="shared" si="7"/>
        <v>0</v>
      </c>
    </row>
    <row r="34" spans="1:11" ht="12.75" customHeight="1" x14ac:dyDescent="0.2">
      <c r="A34" s="27">
        <v>31</v>
      </c>
      <c r="B34" s="90" t="s">
        <v>175</v>
      </c>
      <c r="C34" s="28"/>
      <c r="D34" s="28" t="s">
        <v>56</v>
      </c>
      <c r="E34" s="29">
        <v>30</v>
      </c>
      <c r="F34" s="91"/>
      <c r="G34" s="41">
        <f t="shared" si="4"/>
        <v>0</v>
      </c>
      <c r="H34" s="42"/>
      <c r="I34" s="41">
        <f t="shared" si="5"/>
        <v>0</v>
      </c>
      <c r="J34" s="43">
        <f t="shared" si="6"/>
        <v>0</v>
      </c>
      <c r="K34" s="41">
        <f t="shared" si="7"/>
        <v>0</v>
      </c>
    </row>
    <row r="35" spans="1:11" ht="12.75" customHeight="1" x14ac:dyDescent="0.2">
      <c r="A35" s="27">
        <v>32</v>
      </c>
      <c r="B35" s="90" t="s">
        <v>176</v>
      </c>
      <c r="C35" s="28"/>
      <c r="D35" s="28" t="s">
        <v>56</v>
      </c>
      <c r="E35" s="29">
        <v>30</v>
      </c>
      <c r="F35" s="41"/>
      <c r="G35" s="41">
        <f t="shared" si="4"/>
        <v>0</v>
      </c>
      <c r="H35" s="42"/>
      <c r="I35" s="41">
        <f t="shared" si="5"/>
        <v>0</v>
      </c>
      <c r="J35" s="43">
        <f t="shared" si="6"/>
        <v>0</v>
      </c>
      <c r="K35" s="41">
        <f t="shared" si="7"/>
        <v>0</v>
      </c>
    </row>
    <row r="36" spans="1:11" ht="12.75" customHeight="1" x14ac:dyDescent="0.2">
      <c r="A36" s="27">
        <v>33</v>
      </c>
      <c r="B36" s="90" t="s">
        <v>177</v>
      </c>
      <c r="C36" s="28"/>
      <c r="D36" s="28" t="s">
        <v>56</v>
      </c>
      <c r="E36" s="29">
        <v>30</v>
      </c>
      <c r="F36" s="41"/>
      <c r="G36" s="41">
        <f t="shared" si="4"/>
        <v>0</v>
      </c>
      <c r="H36" s="42"/>
      <c r="I36" s="41">
        <f t="shared" si="5"/>
        <v>0</v>
      </c>
      <c r="J36" s="43">
        <f t="shared" si="6"/>
        <v>0</v>
      </c>
      <c r="K36" s="41">
        <f t="shared" si="7"/>
        <v>0</v>
      </c>
    </row>
    <row r="37" spans="1:11" ht="12.75" customHeight="1" x14ac:dyDescent="0.2">
      <c r="A37" s="27">
        <v>34</v>
      </c>
      <c r="B37" s="90" t="s">
        <v>178</v>
      </c>
      <c r="C37" s="28"/>
      <c r="D37" s="28" t="s">
        <v>56</v>
      </c>
      <c r="E37" s="29">
        <v>30</v>
      </c>
      <c r="F37" s="41"/>
      <c r="G37" s="41">
        <f t="shared" si="4"/>
        <v>0</v>
      </c>
      <c r="H37" s="42"/>
      <c r="I37" s="41">
        <f t="shared" si="5"/>
        <v>0</v>
      </c>
      <c r="J37" s="43">
        <f t="shared" si="6"/>
        <v>0</v>
      </c>
      <c r="K37" s="41">
        <f t="shared" si="7"/>
        <v>0</v>
      </c>
    </row>
    <row r="38" spans="1:11" ht="12.75" customHeight="1" x14ac:dyDescent="0.2">
      <c r="A38" s="27">
        <v>35</v>
      </c>
      <c r="B38" s="90" t="s">
        <v>179</v>
      </c>
      <c r="C38" s="28"/>
      <c r="D38" s="28" t="s">
        <v>56</v>
      </c>
      <c r="E38" s="29">
        <v>30</v>
      </c>
      <c r="F38" s="41"/>
      <c r="G38" s="41">
        <f t="shared" si="4"/>
        <v>0</v>
      </c>
      <c r="H38" s="42"/>
      <c r="I38" s="41">
        <f t="shared" si="5"/>
        <v>0</v>
      </c>
      <c r="J38" s="43">
        <f t="shared" si="6"/>
        <v>0</v>
      </c>
      <c r="K38" s="41">
        <f t="shared" si="7"/>
        <v>0</v>
      </c>
    </row>
    <row r="39" spans="1:11" ht="12.75" customHeight="1" x14ac:dyDescent="0.2">
      <c r="A39" s="27">
        <v>36</v>
      </c>
      <c r="B39" s="90" t="s">
        <v>94</v>
      </c>
      <c r="C39" s="28"/>
      <c r="D39" s="28" t="s">
        <v>56</v>
      </c>
      <c r="E39" s="29">
        <v>30</v>
      </c>
      <c r="F39" s="41"/>
      <c r="G39" s="41">
        <f t="shared" si="4"/>
        <v>0</v>
      </c>
      <c r="H39" s="42"/>
      <c r="I39" s="41">
        <f t="shared" si="5"/>
        <v>0</v>
      </c>
      <c r="J39" s="43">
        <f t="shared" si="6"/>
        <v>0</v>
      </c>
      <c r="K39" s="41">
        <f t="shared" si="7"/>
        <v>0</v>
      </c>
    </row>
    <row r="40" spans="1:11" ht="12.75" customHeight="1" x14ac:dyDescent="0.2">
      <c r="A40" s="27">
        <v>37</v>
      </c>
      <c r="B40" s="90" t="s">
        <v>151</v>
      </c>
      <c r="C40" s="28"/>
      <c r="D40" s="28" t="s">
        <v>56</v>
      </c>
      <c r="E40" s="29">
        <v>30</v>
      </c>
      <c r="F40" s="41"/>
      <c r="G40" s="41">
        <f t="shared" si="4"/>
        <v>0</v>
      </c>
      <c r="H40" s="42"/>
      <c r="I40" s="41">
        <f t="shared" si="5"/>
        <v>0</v>
      </c>
      <c r="J40" s="43">
        <f t="shared" si="6"/>
        <v>0</v>
      </c>
      <c r="K40" s="41">
        <f t="shared" si="7"/>
        <v>0</v>
      </c>
    </row>
    <row r="41" spans="1:11" ht="12.75" customHeight="1" x14ac:dyDescent="0.2">
      <c r="A41" s="27">
        <v>38</v>
      </c>
      <c r="B41" s="90" t="s">
        <v>123</v>
      </c>
      <c r="C41" s="28"/>
      <c r="D41" s="28" t="s">
        <v>56</v>
      </c>
      <c r="E41" s="29">
        <v>30</v>
      </c>
      <c r="F41" s="41"/>
      <c r="G41" s="41">
        <f t="shared" si="4"/>
        <v>0</v>
      </c>
      <c r="H41" s="42"/>
      <c r="I41" s="41">
        <f t="shared" si="5"/>
        <v>0</v>
      </c>
      <c r="J41" s="43">
        <f t="shared" si="6"/>
        <v>0</v>
      </c>
      <c r="K41" s="41">
        <f t="shared" si="7"/>
        <v>0</v>
      </c>
    </row>
    <row r="42" spans="1:11" ht="12.75" customHeight="1" x14ac:dyDescent="0.2">
      <c r="A42" s="27">
        <v>39</v>
      </c>
      <c r="B42" s="90" t="s">
        <v>125</v>
      </c>
      <c r="C42" s="28"/>
      <c r="D42" s="28" t="s">
        <v>56</v>
      </c>
      <c r="E42" s="29">
        <v>30</v>
      </c>
      <c r="F42" s="41"/>
      <c r="G42" s="41">
        <f t="shared" si="4"/>
        <v>0</v>
      </c>
      <c r="H42" s="42"/>
      <c r="I42" s="41">
        <f t="shared" si="5"/>
        <v>0</v>
      </c>
      <c r="J42" s="43">
        <f t="shared" si="6"/>
        <v>0</v>
      </c>
      <c r="K42" s="41">
        <f t="shared" si="7"/>
        <v>0</v>
      </c>
    </row>
    <row r="43" spans="1:11" ht="12.75" customHeight="1" x14ac:dyDescent="0.2">
      <c r="A43" s="27">
        <v>40</v>
      </c>
      <c r="B43" s="92" t="s">
        <v>157</v>
      </c>
      <c r="C43" s="32"/>
      <c r="D43" s="32" t="s">
        <v>56</v>
      </c>
      <c r="E43" s="93">
        <v>30</v>
      </c>
      <c r="F43" s="41"/>
      <c r="G43" s="41">
        <f t="shared" si="4"/>
        <v>0</v>
      </c>
      <c r="H43" s="42"/>
      <c r="I43" s="41">
        <f t="shared" si="5"/>
        <v>0</v>
      </c>
      <c r="J43" s="43">
        <f t="shared" si="6"/>
        <v>0</v>
      </c>
      <c r="K43" s="41">
        <f t="shared" si="7"/>
        <v>0</v>
      </c>
    </row>
    <row r="44" spans="1:11" ht="12.75" customHeight="1" x14ac:dyDescent="0.2">
      <c r="A44" s="27">
        <v>41</v>
      </c>
      <c r="B44" s="90" t="s">
        <v>95</v>
      </c>
      <c r="C44" s="28"/>
      <c r="D44" s="28" t="s">
        <v>56</v>
      </c>
      <c r="E44" s="29">
        <v>30</v>
      </c>
      <c r="F44" s="41"/>
      <c r="G44" s="41">
        <f t="shared" si="4"/>
        <v>0</v>
      </c>
      <c r="H44" s="42"/>
      <c r="I44" s="41">
        <f t="shared" si="5"/>
        <v>0</v>
      </c>
      <c r="J44" s="43">
        <f t="shared" si="6"/>
        <v>0</v>
      </c>
      <c r="K44" s="41">
        <f t="shared" si="7"/>
        <v>0</v>
      </c>
    </row>
    <row r="45" spans="1:11" ht="12.75" customHeight="1" x14ac:dyDescent="0.2">
      <c r="A45" s="27">
        <v>42</v>
      </c>
      <c r="B45" s="92" t="s">
        <v>158</v>
      </c>
      <c r="C45" s="32"/>
      <c r="D45" s="32" t="s">
        <v>56</v>
      </c>
      <c r="E45" s="93">
        <v>30</v>
      </c>
      <c r="F45" s="41"/>
      <c r="G45" s="41">
        <f t="shared" si="4"/>
        <v>0</v>
      </c>
      <c r="H45" s="42"/>
      <c r="I45" s="41">
        <f t="shared" si="5"/>
        <v>0</v>
      </c>
      <c r="J45" s="43">
        <f t="shared" si="6"/>
        <v>0</v>
      </c>
      <c r="K45" s="41">
        <f t="shared" si="7"/>
        <v>0</v>
      </c>
    </row>
    <row r="46" spans="1:11" ht="12.75" customHeight="1" x14ac:dyDescent="0.2">
      <c r="A46" s="27">
        <v>43</v>
      </c>
      <c r="B46" s="90" t="s">
        <v>230</v>
      </c>
      <c r="C46" s="32"/>
      <c r="D46" s="28" t="s">
        <v>56</v>
      </c>
      <c r="E46" s="93">
        <v>30</v>
      </c>
      <c r="F46" s="41"/>
      <c r="G46" s="41">
        <f t="shared" ref="G46:G54" si="8">E46*F46</f>
        <v>0</v>
      </c>
      <c r="H46" s="42"/>
      <c r="I46" s="41">
        <f t="shared" ref="I46:I54" si="9">G46*H46</f>
        <v>0</v>
      </c>
      <c r="J46" s="43">
        <f t="shared" ref="J46:J54" si="10">K46/E46</f>
        <v>0</v>
      </c>
      <c r="K46" s="41">
        <f t="shared" ref="K46:K54" si="11">G46+I46</f>
        <v>0</v>
      </c>
    </row>
    <row r="47" spans="1:11" ht="12.75" customHeight="1" x14ac:dyDescent="0.2">
      <c r="A47" s="27">
        <v>44</v>
      </c>
      <c r="B47" s="90" t="s">
        <v>231</v>
      </c>
      <c r="C47" s="32"/>
      <c r="D47" s="32" t="s">
        <v>56</v>
      </c>
      <c r="E47" s="93">
        <v>30</v>
      </c>
      <c r="F47" s="41"/>
      <c r="G47" s="41">
        <f t="shared" si="8"/>
        <v>0</v>
      </c>
      <c r="H47" s="42"/>
      <c r="I47" s="41">
        <f t="shared" si="9"/>
        <v>0</v>
      </c>
      <c r="J47" s="43">
        <f t="shared" si="10"/>
        <v>0</v>
      </c>
      <c r="K47" s="41">
        <f t="shared" si="11"/>
        <v>0</v>
      </c>
    </row>
    <row r="48" spans="1:11" ht="12.75" customHeight="1" x14ac:dyDescent="0.2">
      <c r="A48" s="27">
        <v>45</v>
      </c>
      <c r="B48" s="90" t="s">
        <v>232</v>
      </c>
      <c r="C48" s="32"/>
      <c r="D48" s="28" t="s">
        <v>56</v>
      </c>
      <c r="E48" s="93">
        <v>30</v>
      </c>
      <c r="F48" s="41"/>
      <c r="G48" s="41">
        <f t="shared" si="8"/>
        <v>0</v>
      </c>
      <c r="H48" s="42"/>
      <c r="I48" s="41">
        <f t="shared" si="9"/>
        <v>0</v>
      </c>
      <c r="J48" s="43">
        <f t="shared" si="10"/>
        <v>0</v>
      </c>
      <c r="K48" s="41">
        <f t="shared" si="11"/>
        <v>0</v>
      </c>
    </row>
    <row r="49" spans="1:14" ht="12.75" customHeight="1" x14ac:dyDescent="0.2">
      <c r="A49" s="27">
        <v>46</v>
      </c>
      <c r="B49" s="92" t="s">
        <v>233</v>
      </c>
      <c r="C49" s="32"/>
      <c r="D49" s="32" t="s">
        <v>56</v>
      </c>
      <c r="E49" s="93">
        <v>30</v>
      </c>
      <c r="F49" s="41"/>
      <c r="G49" s="41">
        <f t="shared" si="8"/>
        <v>0</v>
      </c>
      <c r="H49" s="42"/>
      <c r="I49" s="41">
        <f t="shared" si="9"/>
        <v>0</v>
      </c>
      <c r="J49" s="43">
        <f t="shared" si="10"/>
        <v>0</v>
      </c>
      <c r="K49" s="41">
        <f t="shared" si="11"/>
        <v>0</v>
      </c>
    </row>
    <row r="50" spans="1:14" ht="12.75" customHeight="1" x14ac:dyDescent="0.2">
      <c r="A50" s="27">
        <v>47</v>
      </c>
      <c r="B50" s="90" t="s">
        <v>234</v>
      </c>
      <c r="C50" s="32"/>
      <c r="D50" s="28" t="s">
        <v>56</v>
      </c>
      <c r="E50" s="93">
        <v>30</v>
      </c>
      <c r="F50" s="41"/>
      <c r="G50" s="41">
        <f t="shared" si="8"/>
        <v>0</v>
      </c>
      <c r="H50" s="42"/>
      <c r="I50" s="41">
        <f t="shared" si="9"/>
        <v>0</v>
      </c>
      <c r="J50" s="43">
        <f t="shared" si="10"/>
        <v>0</v>
      </c>
      <c r="K50" s="41">
        <f t="shared" si="11"/>
        <v>0</v>
      </c>
    </row>
    <row r="51" spans="1:14" ht="12.75" customHeight="1" x14ac:dyDescent="0.2">
      <c r="A51" s="27">
        <v>48</v>
      </c>
      <c r="B51" s="90" t="s">
        <v>235</v>
      </c>
      <c r="C51" s="32"/>
      <c r="D51" s="32" t="s">
        <v>56</v>
      </c>
      <c r="E51" s="93">
        <v>30</v>
      </c>
      <c r="F51" s="41"/>
      <c r="G51" s="41">
        <f t="shared" si="8"/>
        <v>0</v>
      </c>
      <c r="H51" s="42"/>
      <c r="I51" s="41">
        <f t="shared" si="9"/>
        <v>0</v>
      </c>
      <c r="J51" s="43">
        <f t="shared" si="10"/>
        <v>0</v>
      </c>
      <c r="K51" s="41">
        <f t="shared" si="11"/>
        <v>0</v>
      </c>
    </row>
    <row r="52" spans="1:14" ht="12.75" customHeight="1" x14ac:dyDescent="0.2">
      <c r="A52" s="27">
        <v>49</v>
      </c>
      <c r="B52" s="92" t="s">
        <v>236</v>
      </c>
      <c r="C52" s="32"/>
      <c r="D52" s="28" t="s">
        <v>56</v>
      </c>
      <c r="E52" s="93">
        <v>30</v>
      </c>
      <c r="F52" s="41"/>
      <c r="G52" s="41">
        <f t="shared" si="8"/>
        <v>0</v>
      </c>
      <c r="H52" s="42"/>
      <c r="I52" s="41">
        <f t="shared" si="9"/>
        <v>0</v>
      </c>
      <c r="J52" s="43">
        <f t="shared" si="10"/>
        <v>0</v>
      </c>
      <c r="K52" s="41">
        <f t="shared" si="11"/>
        <v>0</v>
      </c>
    </row>
    <row r="53" spans="1:14" ht="12.75" customHeight="1" x14ac:dyDescent="0.2">
      <c r="A53" s="27">
        <v>50</v>
      </c>
      <c r="B53" s="90" t="s">
        <v>159</v>
      </c>
      <c r="C53" s="32"/>
      <c r="D53" s="32" t="s">
        <v>56</v>
      </c>
      <c r="E53" s="93">
        <v>30</v>
      </c>
      <c r="F53" s="41"/>
      <c r="G53" s="41">
        <f t="shared" si="8"/>
        <v>0</v>
      </c>
      <c r="H53" s="42"/>
      <c r="I53" s="41">
        <f t="shared" si="9"/>
        <v>0</v>
      </c>
      <c r="J53" s="43">
        <f t="shared" si="10"/>
        <v>0</v>
      </c>
      <c r="K53" s="41">
        <f t="shared" si="11"/>
        <v>0</v>
      </c>
    </row>
    <row r="54" spans="1:14" ht="12.75" customHeight="1" x14ac:dyDescent="0.2">
      <c r="A54" s="27">
        <v>51</v>
      </c>
      <c r="B54" s="90" t="s">
        <v>237</v>
      </c>
      <c r="C54" s="32"/>
      <c r="D54" s="32" t="s">
        <v>188</v>
      </c>
      <c r="E54" s="29">
        <v>60</v>
      </c>
      <c r="F54" s="41"/>
      <c r="G54" s="41">
        <f t="shared" si="8"/>
        <v>0</v>
      </c>
      <c r="H54" s="42"/>
      <c r="I54" s="41">
        <f t="shared" si="9"/>
        <v>0</v>
      </c>
      <c r="J54" s="43">
        <f t="shared" si="10"/>
        <v>0</v>
      </c>
      <c r="K54" s="41">
        <f t="shared" si="11"/>
        <v>0</v>
      </c>
    </row>
    <row r="55" spans="1:14" s="35" customFormat="1" ht="17.25" customHeight="1" x14ac:dyDescent="0.2">
      <c r="A55" s="33"/>
      <c r="B55" s="169" t="s">
        <v>203</v>
      </c>
      <c r="C55" s="169"/>
      <c r="D55" s="169"/>
      <c r="E55" s="169"/>
      <c r="F55" s="169"/>
      <c r="G55" s="45">
        <f>SUM(G25:G54)+SUM(G3:G23)</f>
        <v>0</v>
      </c>
      <c r="H55" s="147"/>
      <c r="I55" s="44">
        <f>SUM(I25:I54)+SUM(I3:I23)</f>
        <v>0</v>
      </c>
      <c r="J55" s="34"/>
      <c r="K55" s="44">
        <f>SUM(K25:K54)+SUM(K3:K23)</f>
        <v>0</v>
      </c>
      <c r="L55" s="103"/>
      <c r="M55" s="125"/>
      <c r="N55" s="103"/>
    </row>
    <row r="56" spans="1:14" ht="15.75" customHeight="1" x14ac:dyDescent="0.2">
      <c r="A56" s="36"/>
      <c r="B56" s="170" t="s">
        <v>102</v>
      </c>
      <c r="C56" s="170"/>
      <c r="D56" s="171"/>
      <c r="E56" s="171"/>
      <c r="F56" s="171"/>
      <c r="G56" s="171"/>
      <c r="H56" s="171"/>
      <c r="I56" s="171"/>
      <c r="J56" s="171"/>
      <c r="K56" s="171"/>
    </row>
    <row r="57" spans="1:14" x14ac:dyDescent="0.2">
      <c r="A57" s="37" t="s">
        <v>190</v>
      </c>
      <c r="B57" s="172" t="s">
        <v>192</v>
      </c>
      <c r="C57" s="168"/>
      <c r="D57" s="168"/>
      <c r="E57" s="168"/>
      <c r="F57" s="168"/>
      <c r="G57" s="168"/>
      <c r="H57" s="168"/>
      <c r="I57" s="168"/>
      <c r="J57" s="168"/>
      <c r="K57" s="168"/>
    </row>
    <row r="58" spans="1:14" x14ac:dyDescent="0.2">
      <c r="A58" s="37" t="s">
        <v>31</v>
      </c>
      <c r="B58" s="172" t="s">
        <v>201</v>
      </c>
      <c r="C58" s="168"/>
      <c r="D58" s="168"/>
      <c r="E58" s="168"/>
      <c r="F58" s="168"/>
      <c r="G58" s="168"/>
      <c r="H58" s="168"/>
      <c r="I58" s="168"/>
      <c r="J58" s="168"/>
      <c r="K58" s="168"/>
    </row>
    <row r="59" spans="1:14" x14ac:dyDescent="0.2">
      <c r="A59" s="37" t="s">
        <v>194</v>
      </c>
      <c r="B59" s="172" t="s">
        <v>193</v>
      </c>
      <c r="C59" s="168"/>
      <c r="D59" s="168"/>
      <c r="E59" s="168"/>
      <c r="F59" s="168"/>
      <c r="G59" s="168"/>
      <c r="H59" s="168"/>
      <c r="I59" s="168"/>
      <c r="J59" s="168"/>
      <c r="K59" s="168"/>
    </row>
    <row r="60" spans="1:14" x14ac:dyDescent="0.2">
      <c r="A60" s="1" t="s">
        <v>196</v>
      </c>
      <c r="B60" s="167" t="s">
        <v>195</v>
      </c>
      <c r="C60" s="168"/>
      <c r="D60" s="168"/>
      <c r="E60" s="168"/>
      <c r="F60" s="168"/>
      <c r="G60" s="168"/>
      <c r="H60" s="168"/>
      <c r="I60" s="168"/>
      <c r="J60" s="168"/>
      <c r="K60" s="168"/>
    </row>
    <row r="61" spans="1:14" x14ac:dyDescent="0.2">
      <c r="A61" s="1" t="s">
        <v>198</v>
      </c>
      <c r="B61" s="167" t="s">
        <v>197</v>
      </c>
      <c r="C61" s="168"/>
      <c r="D61" s="168"/>
      <c r="E61" s="168"/>
      <c r="F61" s="168"/>
      <c r="G61" s="168"/>
      <c r="H61" s="168"/>
      <c r="I61" s="168"/>
      <c r="J61" s="168"/>
      <c r="K61" s="168"/>
    </row>
    <row r="62" spans="1:14" x14ac:dyDescent="0.2">
      <c r="A62" s="1" t="s">
        <v>200</v>
      </c>
      <c r="B62" s="167" t="s">
        <v>199</v>
      </c>
      <c r="C62" s="168"/>
      <c r="D62" s="168"/>
      <c r="E62" s="168"/>
      <c r="F62" s="168"/>
      <c r="G62" s="168"/>
      <c r="H62" s="168"/>
      <c r="I62" s="168"/>
      <c r="J62" s="168"/>
      <c r="K62" s="168"/>
    </row>
    <row r="74" spans="6:11" x14ac:dyDescent="0.2">
      <c r="F74" s="38"/>
      <c r="G74" s="38"/>
      <c r="H74" s="39"/>
      <c r="I74" s="38"/>
      <c r="J74" s="38"/>
      <c r="K74" s="38"/>
    </row>
  </sheetData>
  <mergeCells count="9">
    <mergeCell ref="B62:K62"/>
    <mergeCell ref="B55:F55"/>
    <mergeCell ref="B56:K56"/>
    <mergeCell ref="B57:K57"/>
    <mergeCell ref="A1:J1"/>
    <mergeCell ref="B58:K58"/>
    <mergeCell ref="B59:K59"/>
    <mergeCell ref="B60:K60"/>
    <mergeCell ref="B61:K61"/>
  </mergeCells>
  <phoneticPr fontId="0" type="noConversion"/>
  <pageMargins left="0.22916666666666666" right="0.19685039370078741" top="0.36458333333333331" bottom="0.3125" header="0" footer="0"/>
  <pageSetup paperSize="9" orientation="landscape" r:id="rId1"/>
  <headerFooter alignWithMargins="0">
    <oddHeader>&amp;L&amp;"Arial,Pogrubiony"FORMULARZ CENOWY&amp;R&amp;"Arial,Pogrubiony"Zał. nr  2</oddHeader>
  </headerFooter>
  <rowBreaks count="1" manualBreakCount="1">
    <brk id="2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3"/>
  <sheetViews>
    <sheetView zoomScale="110" zoomScaleNormal="110" workbookViewId="0">
      <selection sqref="A1:I1"/>
    </sheetView>
  </sheetViews>
  <sheetFormatPr defaultRowHeight="12.75" x14ac:dyDescent="0.2"/>
  <cols>
    <col min="1" max="1" width="4.140625" style="25" customWidth="1"/>
    <col min="2" max="2" width="55.28515625" style="25" customWidth="1"/>
    <col min="3" max="3" width="11.140625" style="25" customWidth="1"/>
    <col min="4" max="4" width="10.5703125" style="25" customWidth="1"/>
    <col min="5" max="5" width="10.28515625" style="25" customWidth="1"/>
    <col min="6" max="6" width="11.7109375" style="25" customWidth="1"/>
    <col min="7" max="7" width="5.85546875" style="25" customWidth="1"/>
    <col min="8" max="8" width="11" style="25" customWidth="1"/>
    <col min="9" max="9" width="10.85546875" style="25" customWidth="1"/>
    <col min="10" max="10" width="12.42578125" style="25" customWidth="1"/>
    <col min="11" max="11" width="9.140625" style="25"/>
    <col min="12" max="12" width="11.140625" style="25" bestFit="1" customWidth="1"/>
    <col min="13" max="16384" width="9.140625" style="25"/>
  </cols>
  <sheetData>
    <row r="1" spans="1:12" ht="39.75" customHeight="1" x14ac:dyDescent="0.2">
      <c r="A1" s="173" t="s">
        <v>246</v>
      </c>
      <c r="B1" s="174"/>
      <c r="C1" s="174"/>
      <c r="D1" s="174"/>
      <c r="E1" s="174"/>
      <c r="F1" s="174"/>
      <c r="G1" s="174"/>
      <c r="H1" s="174"/>
      <c r="I1" s="174"/>
      <c r="J1" s="158" t="str">
        <f>'Pakiet 1'!K1</f>
        <v>45/2020/PN</v>
      </c>
    </row>
    <row r="2" spans="1:12" ht="32.25" customHeight="1" x14ac:dyDescent="0.2">
      <c r="A2" s="26" t="s">
        <v>29</v>
      </c>
      <c r="B2" s="26" t="s">
        <v>21</v>
      </c>
      <c r="C2" s="4" t="s">
        <v>86</v>
      </c>
      <c r="D2" s="4" t="s">
        <v>26</v>
      </c>
      <c r="E2" s="26" t="s">
        <v>88</v>
      </c>
      <c r="F2" s="26" t="s">
        <v>27</v>
      </c>
      <c r="G2" s="26" t="s">
        <v>189</v>
      </c>
      <c r="H2" s="26" t="s">
        <v>36</v>
      </c>
      <c r="I2" s="26" t="s">
        <v>89</v>
      </c>
      <c r="J2" s="26" t="s">
        <v>28</v>
      </c>
    </row>
    <row r="3" spans="1:12" ht="38.25" x14ac:dyDescent="0.2">
      <c r="A3" s="27">
        <v>1</v>
      </c>
      <c r="B3" s="84" t="s">
        <v>243</v>
      </c>
      <c r="C3" s="46"/>
      <c r="D3" s="29">
        <v>400</v>
      </c>
      <c r="E3" s="134"/>
      <c r="F3" s="41">
        <f>D3*E3</f>
        <v>0</v>
      </c>
      <c r="G3" s="42"/>
      <c r="H3" s="41">
        <f>F3*G3</f>
        <v>0</v>
      </c>
      <c r="I3" s="43">
        <f>J3/D3</f>
        <v>0</v>
      </c>
      <c r="J3" s="41">
        <f>F3+H3</f>
        <v>0</v>
      </c>
    </row>
    <row r="4" spans="1:12" ht="38.25" x14ac:dyDescent="0.2">
      <c r="A4" s="29">
        <v>2</v>
      </c>
      <c r="B4" s="84" t="s">
        <v>244</v>
      </c>
      <c r="C4" s="46"/>
      <c r="D4" s="29">
        <v>400</v>
      </c>
      <c r="E4" s="134"/>
      <c r="F4" s="41">
        <f>D4*E4</f>
        <v>0</v>
      </c>
      <c r="G4" s="42"/>
      <c r="H4" s="41">
        <f>F4*G4</f>
        <v>0</v>
      </c>
      <c r="I4" s="43">
        <f>J4/D4</f>
        <v>0</v>
      </c>
      <c r="J4" s="41">
        <f>F4+H4</f>
        <v>0</v>
      </c>
    </row>
    <row r="5" spans="1:12" ht="25.5" x14ac:dyDescent="0.2">
      <c r="A5" s="27">
        <v>3</v>
      </c>
      <c r="B5" s="84" t="s">
        <v>245</v>
      </c>
      <c r="C5" s="47"/>
      <c r="D5" s="29">
        <v>100</v>
      </c>
      <c r="E5" s="134"/>
      <c r="F5" s="41">
        <f>D5*E5</f>
        <v>0</v>
      </c>
      <c r="G5" s="42"/>
      <c r="H5" s="41">
        <f>F5*G5</f>
        <v>0</v>
      </c>
      <c r="I5" s="43">
        <f>J5/D5</f>
        <v>0</v>
      </c>
      <c r="J5" s="41">
        <f>F5+H5</f>
        <v>0</v>
      </c>
    </row>
    <row r="6" spans="1:12" ht="25.5" x14ac:dyDescent="0.2">
      <c r="A6" s="27">
        <v>4</v>
      </c>
      <c r="B6" s="84" t="s">
        <v>147</v>
      </c>
      <c r="C6" s="47"/>
      <c r="D6" s="29">
        <v>800</v>
      </c>
      <c r="E6" s="135"/>
      <c r="F6" s="41">
        <f>D6*E6</f>
        <v>0</v>
      </c>
      <c r="G6" s="42"/>
      <c r="H6" s="41">
        <f>F6*G6</f>
        <v>0</v>
      </c>
      <c r="I6" s="43">
        <f>J6/D6</f>
        <v>0</v>
      </c>
      <c r="J6" s="41">
        <f>F6+H6</f>
        <v>0</v>
      </c>
    </row>
    <row r="7" spans="1:12" ht="38.25" x14ac:dyDescent="0.2">
      <c r="A7" s="29">
        <v>5</v>
      </c>
      <c r="B7" s="84" t="s">
        <v>96</v>
      </c>
      <c r="C7" s="48"/>
      <c r="D7" s="29">
        <v>2000</v>
      </c>
      <c r="E7" s="41"/>
      <c r="F7" s="41">
        <f>D7*E7</f>
        <v>0</v>
      </c>
      <c r="G7" s="42"/>
      <c r="H7" s="41">
        <f>F7*G7</f>
        <v>0</v>
      </c>
      <c r="I7" s="43">
        <f>J7/D7</f>
        <v>0</v>
      </c>
      <c r="J7" s="41">
        <f>F7+H7</f>
        <v>0</v>
      </c>
    </row>
    <row r="8" spans="1:12" s="35" customFormat="1" ht="22.5" customHeight="1" x14ac:dyDescent="0.2">
      <c r="A8" s="179" t="s">
        <v>180</v>
      </c>
      <c r="B8" s="177"/>
      <c r="C8" s="177"/>
      <c r="D8" s="177"/>
      <c r="E8" s="177"/>
      <c r="F8" s="49">
        <f>SUM(F3:F7)</f>
        <v>0</v>
      </c>
      <c r="G8" s="50"/>
      <c r="H8" s="49">
        <f>SUM(H3:H7)</f>
        <v>0</v>
      </c>
      <c r="I8" s="50"/>
      <c r="J8" s="49">
        <f>SUM(J3:J7)</f>
        <v>0</v>
      </c>
    </row>
    <row r="9" spans="1:12" s="51" customFormat="1" ht="28.5" customHeight="1" x14ac:dyDescent="0.2">
      <c r="A9" s="169" t="s">
        <v>100</v>
      </c>
      <c r="B9" s="169"/>
      <c r="C9" s="169"/>
      <c r="D9" s="169"/>
      <c r="E9" s="169"/>
      <c r="F9" s="169"/>
      <c r="G9" s="169"/>
      <c r="H9" s="169"/>
      <c r="I9" s="169"/>
      <c r="J9" s="169"/>
    </row>
    <row r="10" spans="1:12" s="51" customFormat="1" ht="52.5" customHeight="1" x14ac:dyDescent="0.2">
      <c r="A10" s="159" t="s">
        <v>29</v>
      </c>
      <c r="B10" s="160"/>
      <c r="C10" s="159"/>
      <c r="D10" s="159" t="s">
        <v>202</v>
      </c>
      <c r="E10" s="10" t="s">
        <v>208</v>
      </c>
      <c r="F10" s="10" t="s">
        <v>287</v>
      </c>
      <c r="G10" s="159" t="s">
        <v>189</v>
      </c>
      <c r="H10" s="10" t="s">
        <v>36</v>
      </c>
      <c r="I10" s="10" t="s">
        <v>98</v>
      </c>
      <c r="J10" s="10" t="s">
        <v>286</v>
      </c>
    </row>
    <row r="11" spans="1:12" s="51" customFormat="1" x14ac:dyDescent="0.2">
      <c r="A11" s="52">
        <v>1</v>
      </c>
      <c r="B11" s="65" t="s">
        <v>99</v>
      </c>
      <c r="C11" s="159"/>
      <c r="D11" s="159">
        <v>24</v>
      </c>
      <c r="E11" s="53"/>
      <c r="F11" s="41">
        <f>D11*E11</f>
        <v>0</v>
      </c>
      <c r="G11" s="42"/>
      <c r="H11" s="41">
        <f>F11*G11</f>
        <v>0</v>
      </c>
      <c r="I11" s="43">
        <f>J11/D11</f>
        <v>0</v>
      </c>
      <c r="J11" s="41">
        <f>F11+H11</f>
        <v>0</v>
      </c>
    </row>
    <row r="12" spans="1:12" s="57" customFormat="1" ht="22.5" customHeight="1" x14ac:dyDescent="0.2">
      <c r="A12" s="176" t="s">
        <v>203</v>
      </c>
      <c r="B12" s="177"/>
      <c r="C12" s="177"/>
      <c r="D12" s="178"/>
      <c r="E12" s="54"/>
      <c r="F12" s="55">
        <f>SUM(F11:F11)</f>
        <v>0</v>
      </c>
      <c r="G12" s="56"/>
      <c r="H12" s="55">
        <f>SUM(H11:H11)</f>
        <v>0</v>
      </c>
      <c r="I12" s="55"/>
      <c r="J12" s="55">
        <f>SUM(J11:J11)</f>
        <v>0</v>
      </c>
    </row>
    <row r="13" spans="1:12" s="59" customFormat="1" ht="39.75" customHeight="1" x14ac:dyDescent="0.2">
      <c r="A13" s="176" t="s">
        <v>103</v>
      </c>
      <c r="B13" s="177"/>
      <c r="C13" s="177"/>
      <c r="D13" s="177"/>
      <c r="E13" s="58"/>
      <c r="F13" s="55">
        <f>F8+F12</f>
        <v>0</v>
      </c>
      <c r="G13" s="56"/>
      <c r="H13" s="55">
        <f>H8+H12</f>
        <v>0</v>
      </c>
      <c r="I13" s="55"/>
      <c r="J13" s="55">
        <f>J8+J12</f>
        <v>0</v>
      </c>
      <c r="L13" s="126"/>
    </row>
    <row r="14" spans="1:12" s="59" customFormat="1" ht="33" customHeight="1" x14ac:dyDescent="0.2">
      <c r="A14" s="175" t="s">
        <v>107</v>
      </c>
      <c r="B14" s="175"/>
      <c r="C14" s="175"/>
      <c r="D14" s="175"/>
      <c r="E14" s="175"/>
      <c r="F14" s="175"/>
      <c r="G14" s="175"/>
      <c r="H14" s="175"/>
      <c r="I14" s="175"/>
      <c r="J14" s="175"/>
    </row>
    <row r="15" spans="1:12" ht="25.5" customHeight="1" x14ac:dyDescent="0.2">
      <c r="A15" s="189" t="s">
        <v>361</v>
      </c>
      <c r="B15" s="190"/>
      <c r="C15" s="190"/>
      <c r="D15" s="190"/>
      <c r="E15" s="190"/>
      <c r="F15" s="190"/>
      <c r="G15" s="190"/>
      <c r="H15" s="191" t="s">
        <v>362</v>
      </c>
      <c r="I15" s="190"/>
      <c r="J15" s="32"/>
    </row>
    <row r="16" spans="1:12" x14ac:dyDescent="0.2">
      <c r="A16" s="131" t="s">
        <v>290</v>
      </c>
      <c r="B16" s="3"/>
      <c r="C16" s="195"/>
      <c r="D16" s="196"/>
      <c r="E16" s="196"/>
      <c r="F16" s="196"/>
      <c r="G16" s="196"/>
      <c r="H16" s="196"/>
      <c r="I16" s="196"/>
      <c r="J16" s="196"/>
    </row>
    <row r="17" spans="1:10" x14ac:dyDescent="0.2">
      <c r="A17" s="192" t="s">
        <v>291</v>
      </c>
      <c r="B17" s="193"/>
      <c r="C17" s="193"/>
      <c r="D17" s="193"/>
      <c r="E17" s="193"/>
      <c r="F17" s="193"/>
      <c r="G17" s="194"/>
      <c r="H17" s="187" t="s">
        <v>363</v>
      </c>
      <c r="I17" s="188"/>
      <c r="J17" s="188"/>
    </row>
    <row r="18" spans="1:10" x14ac:dyDescent="0.2">
      <c r="A18" s="137" t="s">
        <v>30</v>
      </c>
      <c r="B18" s="182" t="s">
        <v>300</v>
      </c>
      <c r="C18" s="183"/>
      <c r="D18" s="183"/>
      <c r="E18" s="183"/>
      <c r="F18" s="183"/>
      <c r="G18" s="183"/>
      <c r="H18" s="180"/>
      <c r="I18" s="181"/>
      <c r="J18" s="181"/>
    </row>
    <row r="19" spans="1:10" ht="12.75" customHeight="1" x14ac:dyDescent="0.2">
      <c r="A19" s="32" t="s">
        <v>31</v>
      </c>
      <c r="B19" s="182" t="s">
        <v>301</v>
      </c>
      <c r="C19" s="183"/>
      <c r="D19" s="183"/>
      <c r="E19" s="183"/>
      <c r="F19" s="183"/>
      <c r="G19" s="183"/>
      <c r="H19" s="180"/>
      <c r="I19" s="181"/>
      <c r="J19" s="181"/>
    </row>
    <row r="20" spans="1:10" ht="12.75" customHeight="1" x14ac:dyDescent="0.2">
      <c r="A20" s="32" t="s">
        <v>32</v>
      </c>
      <c r="B20" s="182" t="s">
        <v>302</v>
      </c>
      <c r="C20" s="183"/>
      <c r="D20" s="183"/>
      <c r="E20" s="183"/>
      <c r="F20" s="183"/>
      <c r="G20" s="183"/>
      <c r="H20" s="180"/>
      <c r="I20" s="181"/>
      <c r="J20" s="181"/>
    </row>
    <row r="21" spans="1:10" ht="12.75" customHeight="1" x14ac:dyDescent="0.2">
      <c r="A21" s="32" t="s">
        <v>37</v>
      </c>
      <c r="B21" s="182" t="s">
        <v>303</v>
      </c>
      <c r="C21" s="183"/>
      <c r="D21" s="183"/>
      <c r="E21" s="183"/>
      <c r="F21" s="183"/>
      <c r="G21" s="183"/>
      <c r="H21" s="180"/>
      <c r="I21" s="181"/>
      <c r="J21" s="181"/>
    </row>
    <row r="22" spans="1:10" ht="12.75" customHeight="1" x14ac:dyDescent="0.2">
      <c r="A22" s="32" t="s">
        <v>38</v>
      </c>
      <c r="B22" s="182" t="s">
        <v>304</v>
      </c>
      <c r="C22" s="183"/>
      <c r="D22" s="183"/>
      <c r="E22" s="183"/>
      <c r="F22" s="183"/>
      <c r="G22" s="183"/>
      <c r="H22" s="180"/>
      <c r="I22" s="181"/>
      <c r="J22" s="181"/>
    </row>
    <row r="23" spans="1:10" x14ac:dyDescent="0.2">
      <c r="A23" s="136" t="s">
        <v>294</v>
      </c>
      <c r="B23" s="182" t="s">
        <v>305</v>
      </c>
      <c r="C23" s="183"/>
      <c r="D23" s="183"/>
      <c r="E23" s="183"/>
      <c r="F23" s="183"/>
      <c r="G23" s="183"/>
      <c r="H23" s="180"/>
      <c r="I23" s="181"/>
      <c r="J23" s="181"/>
    </row>
    <row r="24" spans="1:10" x14ac:dyDescent="0.2">
      <c r="A24" s="136" t="s">
        <v>295</v>
      </c>
      <c r="B24" s="182" t="s">
        <v>306</v>
      </c>
      <c r="C24" s="183"/>
      <c r="D24" s="183"/>
      <c r="E24" s="183"/>
      <c r="F24" s="183"/>
      <c r="G24" s="183"/>
      <c r="H24" s="180"/>
      <c r="I24" s="181"/>
      <c r="J24" s="181"/>
    </row>
    <row r="25" spans="1:10" x14ac:dyDescent="0.2">
      <c r="A25" s="136" t="s">
        <v>296</v>
      </c>
      <c r="B25" s="182" t="s">
        <v>307</v>
      </c>
      <c r="C25" s="183"/>
      <c r="D25" s="183"/>
      <c r="E25" s="183"/>
      <c r="F25" s="183"/>
      <c r="G25" s="183"/>
      <c r="H25" s="180"/>
      <c r="I25" s="181"/>
      <c r="J25" s="181"/>
    </row>
    <row r="26" spans="1:10" x14ac:dyDescent="0.2">
      <c r="A26" s="136" t="s">
        <v>297</v>
      </c>
      <c r="B26" s="182" t="s">
        <v>308</v>
      </c>
      <c r="C26" s="183"/>
      <c r="D26" s="183"/>
      <c r="E26" s="183"/>
      <c r="F26" s="183"/>
      <c r="G26" s="183"/>
      <c r="H26" s="180"/>
      <c r="I26" s="181"/>
      <c r="J26" s="181"/>
    </row>
    <row r="27" spans="1:10" ht="12.75" customHeight="1" x14ac:dyDescent="0.2">
      <c r="A27" s="136" t="s">
        <v>298</v>
      </c>
      <c r="B27" s="182" t="s">
        <v>309</v>
      </c>
      <c r="C27" s="183"/>
      <c r="D27" s="183"/>
      <c r="E27" s="183"/>
      <c r="F27" s="183"/>
      <c r="G27" s="183"/>
      <c r="H27" s="180"/>
      <c r="I27" s="181"/>
      <c r="J27" s="181"/>
    </row>
    <row r="28" spans="1:10" x14ac:dyDescent="0.2">
      <c r="A28" s="136" t="s">
        <v>299</v>
      </c>
      <c r="B28" s="182" t="s">
        <v>310</v>
      </c>
      <c r="C28" s="183"/>
      <c r="D28" s="183"/>
      <c r="E28" s="183"/>
      <c r="F28" s="183"/>
      <c r="G28" s="183"/>
      <c r="H28" s="180"/>
      <c r="I28" s="181"/>
      <c r="J28" s="181"/>
    </row>
    <row r="29" spans="1:10" x14ac:dyDescent="0.2">
      <c r="A29" s="32" t="s">
        <v>39</v>
      </c>
      <c r="B29" s="182" t="s">
        <v>311</v>
      </c>
      <c r="C29" s="183"/>
      <c r="D29" s="183"/>
      <c r="E29" s="183"/>
      <c r="F29" s="183"/>
      <c r="G29" s="183"/>
      <c r="H29" s="180"/>
      <c r="I29" s="181"/>
      <c r="J29" s="181"/>
    </row>
    <row r="30" spans="1:10" x14ac:dyDescent="0.2">
      <c r="A30" s="136" t="s">
        <v>294</v>
      </c>
      <c r="B30" s="182" t="s">
        <v>312</v>
      </c>
      <c r="C30" s="183"/>
      <c r="D30" s="183"/>
      <c r="E30" s="183"/>
      <c r="F30" s="183"/>
      <c r="G30" s="183"/>
      <c r="H30" s="180"/>
      <c r="I30" s="181"/>
      <c r="J30" s="181"/>
    </row>
    <row r="31" spans="1:10" x14ac:dyDescent="0.2">
      <c r="A31" s="136" t="s">
        <v>295</v>
      </c>
      <c r="B31" s="182" t="s">
        <v>313</v>
      </c>
      <c r="C31" s="183"/>
      <c r="D31" s="183"/>
      <c r="E31" s="183"/>
      <c r="F31" s="183"/>
      <c r="G31" s="183"/>
      <c r="H31" s="180"/>
      <c r="I31" s="181"/>
      <c r="J31" s="181"/>
    </row>
    <row r="32" spans="1:10" ht="12.75" customHeight="1" x14ac:dyDescent="0.2">
      <c r="A32" s="32" t="s">
        <v>40</v>
      </c>
      <c r="B32" s="182" t="s">
        <v>314</v>
      </c>
      <c r="C32" s="183"/>
      <c r="D32" s="183"/>
      <c r="E32" s="183"/>
      <c r="F32" s="183"/>
      <c r="G32" s="183"/>
      <c r="H32" s="180"/>
      <c r="I32" s="181"/>
      <c r="J32" s="181"/>
    </row>
    <row r="33" spans="1:10" ht="26.25" customHeight="1" x14ac:dyDescent="0.2">
      <c r="A33" s="32" t="s">
        <v>41</v>
      </c>
      <c r="B33" s="182" t="s">
        <v>315</v>
      </c>
      <c r="C33" s="183"/>
      <c r="D33" s="183"/>
      <c r="E33" s="183"/>
      <c r="F33" s="183"/>
      <c r="G33" s="183"/>
      <c r="H33" s="180"/>
      <c r="I33" s="181"/>
      <c r="J33" s="181"/>
    </row>
    <row r="34" spans="1:10" ht="26.25" customHeight="1" x14ac:dyDescent="0.2">
      <c r="A34" s="32" t="s">
        <v>42</v>
      </c>
      <c r="B34" s="182" t="s">
        <v>356</v>
      </c>
      <c r="C34" s="183"/>
      <c r="D34" s="183"/>
      <c r="E34" s="183"/>
      <c r="F34" s="183"/>
      <c r="G34" s="183"/>
      <c r="H34" s="180"/>
      <c r="I34" s="181"/>
      <c r="J34" s="181"/>
    </row>
    <row r="35" spans="1:10" x14ac:dyDescent="0.2">
      <c r="A35" s="32" t="s">
        <v>43</v>
      </c>
      <c r="B35" s="182" t="s">
        <v>316</v>
      </c>
      <c r="C35" s="183"/>
      <c r="D35" s="183"/>
      <c r="E35" s="183"/>
      <c r="F35" s="183"/>
      <c r="G35" s="183"/>
      <c r="H35" s="180"/>
      <c r="I35" s="181"/>
      <c r="J35" s="181"/>
    </row>
    <row r="36" spans="1:10" ht="12.75" customHeight="1" x14ac:dyDescent="0.2">
      <c r="A36" s="32" t="s">
        <v>44</v>
      </c>
      <c r="B36" s="182" t="s">
        <v>317</v>
      </c>
      <c r="C36" s="183"/>
      <c r="D36" s="183"/>
      <c r="E36" s="183"/>
      <c r="F36" s="183"/>
      <c r="G36" s="183"/>
      <c r="H36" s="180"/>
      <c r="I36" s="181"/>
      <c r="J36" s="181"/>
    </row>
    <row r="37" spans="1:10" ht="12.75" customHeight="1" x14ac:dyDescent="0.2">
      <c r="A37" s="32" t="s">
        <v>45</v>
      </c>
      <c r="B37" s="182" t="s">
        <v>318</v>
      </c>
      <c r="C37" s="183"/>
      <c r="D37" s="183"/>
      <c r="E37" s="183"/>
      <c r="F37" s="183"/>
      <c r="G37" s="183"/>
      <c r="H37" s="180"/>
      <c r="I37" s="181"/>
      <c r="J37" s="181"/>
    </row>
    <row r="38" spans="1:10" ht="34.5" customHeight="1" x14ac:dyDescent="0.2">
      <c r="A38" s="32" t="s">
        <v>46</v>
      </c>
      <c r="B38" s="182" t="s">
        <v>355</v>
      </c>
      <c r="C38" s="183"/>
      <c r="D38" s="183"/>
      <c r="E38" s="183"/>
      <c r="F38" s="183"/>
      <c r="G38" s="183"/>
      <c r="H38" s="180"/>
      <c r="I38" s="181"/>
      <c r="J38" s="181"/>
    </row>
    <row r="39" spans="1:10" ht="25.5" customHeight="1" x14ac:dyDescent="0.2">
      <c r="A39" s="32"/>
      <c r="B39" s="184" t="s">
        <v>293</v>
      </c>
      <c r="C39" s="185"/>
      <c r="D39" s="185"/>
      <c r="E39" s="185"/>
      <c r="F39" s="185"/>
      <c r="G39" s="186"/>
      <c r="H39" s="180"/>
      <c r="I39" s="181"/>
      <c r="J39" s="181"/>
    </row>
    <row r="40" spans="1:10" ht="25.5" customHeight="1" x14ac:dyDescent="0.2">
      <c r="A40" s="32" t="s">
        <v>30</v>
      </c>
      <c r="B40" s="182" t="s">
        <v>364</v>
      </c>
      <c r="C40" s="183"/>
      <c r="D40" s="183"/>
      <c r="E40" s="183"/>
      <c r="F40" s="183"/>
      <c r="G40" s="183"/>
      <c r="H40" s="180"/>
      <c r="I40" s="181"/>
      <c r="J40" s="181"/>
    </row>
    <row r="41" spans="1:10" ht="25.5" customHeight="1" x14ac:dyDescent="0.2">
      <c r="A41" s="32" t="s">
        <v>31</v>
      </c>
      <c r="B41" s="182" t="s">
        <v>365</v>
      </c>
      <c r="C41" s="183"/>
      <c r="D41" s="183"/>
      <c r="E41" s="183"/>
      <c r="F41" s="183"/>
      <c r="G41" s="183"/>
      <c r="H41" s="180"/>
      <c r="I41" s="181"/>
      <c r="J41" s="181"/>
    </row>
    <row r="42" spans="1:10" ht="25.5" customHeight="1" x14ac:dyDescent="0.2">
      <c r="A42" s="32" t="s">
        <v>32</v>
      </c>
      <c r="B42" s="182" t="s">
        <v>367</v>
      </c>
      <c r="C42" s="183"/>
      <c r="D42" s="183"/>
      <c r="E42" s="183"/>
      <c r="F42" s="183"/>
      <c r="G42" s="183"/>
      <c r="H42" s="180"/>
      <c r="I42" s="181"/>
      <c r="J42" s="181"/>
    </row>
    <row r="43" spans="1:10" ht="25.5" customHeight="1" x14ac:dyDescent="0.2">
      <c r="A43" s="32" t="s">
        <v>37</v>
      </c>
      <c r="B43" s="182" t="s">
        <v>366</v>
      </c>
      <c r="C43" s="183"/>
      <c r="D43" s="183"/>
      <c r="E43" s="183"/>
      <c r="F43" s="183"/>
      <c r="G43" s="183"/>
      <c r="H43" s="180"/>
      <c r="I43" s="181"/>
      <c r="J43" s="181"/>
    </row>
  </sheetData>
  <mergeCells count="63">
    <mergeCell ref="A15:G15"/>
    <mergeCell ref="H15:I15"/>
    <mergeCell ref="A17:G17"/>
    <mergeCell ref="B18:G18"/>
    <mergeCell ref="B20:G20"/>
    <mergeCell ref="C16:J16"/>
    <mergeCell ref="B40:G40"/>
    <mergeCell ref="B42:G42"/>
    <mergeCell ref="B32:G32"/>
    <mergeCell ref="B29:G29"/>
    <mergeCell ref="B30:G30"/>
    <mergeCell ref="B33:G33"/>
    <mergeCell ref="B34:G34"/>
    <mergeCell ref="B31:G31"/>
    <mergeCell ref="B27:G27"/>
    <mergeCell ref="B28:G28"/>
    <mergeCell ref="B25:G25"/>
    <mergeCell ref="B26:G26"/>
    <mergeCell ref="B23:G23"/>
    <mergeCell ref="B24:G24"/>
    <mergeCell ref="B21:G21"/>
    <mergeCell ref="B22:G22"/>
    <mergeCell ref="H17:J17"/>
    <mergeCell ref="H18:J18"/>
    <mergeCell ref="H19:J19"/>
    <mergeCell ref="H20:J20"/>
    <mergeCell ref="H21:J21"/>
    <mergeCell ref="H22:J22"/>
    <mergeCell ref="B19:G19"/>
    <mergeCell ref="H37:J37"/>
    <mergeCell ref="H38:J38"/>
    <mergeCell ref="H25:J25"/>
    <mergeCell ref="H26:J26"/>
    <mergeCell ref="H27:J27"/>
    <mergeCell ref="H28:J28"/>
    <mergeCell ref="H29:J29"/>
    <mergeCell ref="H30:J30"/>
    <mergeCell ref="H31:J31"/>
    <mergeCell ref="H32:J32"/>
    <mergeCell ref="H33:J33"/>
    <mergeCell ref="H35:J35"/>
    <mergeCell ref="H23:J23"/>
    <mergeCell ref="H24:J24"/>
    <mergeCell ref="B43:G43"/>
    <mergeCell ref="H42:J42"/>
    <mergeCell ref="H43:J43"/>
    <mergeCell ref="B41:G41"/>
    <mergeCell ref="H40:J40"/>
    <mergeCell ref="H41:J41"/>
    <mergeCell ref="H39:J39"/>
    <mergeCell ref="H34:J34"/>
    <mergeCell ref="B35:G35"/>
    <mergeCell ref="B36:G36"/>
    <mergeCell ref="B37:G37"/>
    <mergeCell ref="B39:G39"/>
    <mergeCell ref="B38:G38"/>
    <mergeCell ref="H36:J36"/>
    <mergeCell ref="A1:I1"/>
    <mergeCell ref="A14:J14"/>
    <mergeCell ref="A12:D12"/>
    <mergeCell ref="A13:D13"/>
    <mergeCell ref="A8:E8"/>
    <mergeCell ref="A9:J9"/>
  </mergeCells>
  <phoneticPr fontId="0" type="noConversion"/>
  <pageMargins left="0.19685039370078741" right="0.19685039370078741" top="0.59055118110236215" bottom="0.59055118110236215" header="0" footer="0"/>
  <pageSetup paperSize="9" orientation="landscape" r:id="rId1"/>
  <headerFooter alignWithMargins="0">
    <oddHeader>&amp;L&amp;"Arial,Pogrubiony"FORMULARZ CENOWY&amp;R&amp;"Arial,Pogrubiony"Zał. nr 2</oddHeader>
  </headerFooter>
  <rowBreaks count="1" manualBreakCount="1">
    <brk id="14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8"/>
  <sheetViews>
    <sheetView zoomScaleNormal="100" workbookViewId="0">
      <selection sqref="A1:J1"/>
    </sheetView>
  </sheetViews>
  <sheetFormatPr defaultRowHeight="12.75" x14ac:dyDescent="0.2"/>
  <cols>
    <col min="1" max="1" width="4.5703125" style="3" customWidth="1"/>
    <col min="2" max="2" width="52.85546875" style="3" customWidth="1"/>
    <col min="3" max="3" width="12.5703125" style="3" customWidth="1"/>
    <col min="4" max="4" width="5.140625" style="3" customWidth="1"/>
    <col min="5" max="5" width="6.7109375" style="25" customWidth="1"/>
    <col min="6" max="6" width="10.28515625" style="3" customWidth="1"/>
    <col min="7" max="7" width="10.42578125" style="3" customWidth="1"/>
    <col min="8" max="8" width="5.42578125" style="3" customWidth="1"/>
    <col min="9" max="9" width="9.28515625" style="3" customWidth="1"/>
    <col min="10" max="10" width="9.5703125" style="3" customWidth="1"/>
    <col min="11" max="11" width="12.7109375" style="3" customWidth="1"/>
    <col min="12" max="16384" width="9.140625" style="3"/>
  </cols>
  <sheetData>
    <row r="1" spans="1:16" ht="30" customHeight="1" x14ac:dyDescent="0.2">
      <c r="A1" s="165" t="s">
        <v>284</v>
      </c>
      <c r="B1" s="166"/>
      <c r="C1" s="166"/>
      <c r="D1" s="166"/>
      <c r="E1" s="166"/>
      <c r="F1" s="166"/>
      <c r="G1" s="166"/>
      <c r="H1" s="166"/>
      <c r="I1" s="166"/>
      <c r="J1" s="166"/>
      <c r="K1" s="139" t="s">
        <v>211</v>
      </c>
      <c r="L1" s="1"/>
      <c r="M1" s="1"/>
      <c r="N1" s="2"/>
      <c r="O1" s="2"/>
    </row>
    <row r="2" spans="1:16" s="9" customFormat="1" ht="30" customHeight="1" x14ac:dyDescent="0.2">
      <c r="A2" s="4" t="s">
        <v>29</v>
      </c>
      <c r="B2" s="4" t="s">
        <v>21</v>
      </c>
      <c r="C2" s="143" t="s">
        <v>79</v>
      </c>
      <c r="D2" s="5" t="s">
        <v>22</v>
      </c>
      <c r="E2" s="4" t="s">
        <v>26</v>
      </c>
      <c r="F2" s="4" t="s">
        <v>33</v>
      </c>
      <c r="G2" s="4" t="s">
        <v>27</v>
      </c>
      <c r="H2" s="4" t="s">
        <v>189</v>
      </c>
      <c r="I2" s="4" t="s">
        <v>36</v>
      </c>
      <c r="J2" s="6" t="s">
        <v>156</v>
      </c>
      <c r="K2" s="4" t="s">
        <v>28</v>
      </c>
      <c r="L2" s="7"/>
      <c r="M2" s="7"/>
      <c r="N2" s="8"/>
      <c r="O2" s="8"/>
    </row>
    <row r="3" spans="1:16" ht="38.25" x14ac:dyDescent="0.2">
      <c r="A3" s="10">
        <v>1</v>
      </c>
      <c r="B3" s="105" t="s">
        <v>348</v>
      </c>
      <c r="C3" s="144" t="s">
        <v>186</v>
      </c>
      <c r="D3" s="10" t="s">
        <v>205</v>
      </c>
      <c r="E3" s="29">
        <v>10</v>
      </c>
      <c r="F3" s="114"/>
      <c r="G3" s="13">
        <f>E3*F3</f>
        <v>0</v>
      </c>
      <c r="H3" s="14"/>
      <c r="I3" s="13">
        <f>G3*H3</f>
        <v>0</v>
      </c>
      <c r="J3" s="15">
        <f>K3/E3</f>
        <v>0</v>
      </c>
      <c r="K3" s="13">
        <f>G3+I3</f>
        <v>0</v>
      </c>
      <c r="L3" s="2"/>
      <c r="M3" s="1"/>
      <c r="N3" s="2"/>
      <c r="O3" s="2"/>
    </row>
    <row r="4" spans="1:16" ht="38.25" x14ac:dyDescent="0.2">
      <c r="A4" s="10">
        <v>2</v>
      </c>
      <c r="B4" s="105" t="s">
        <v>349</v>
      </c>
      <c r="C4" s="144" t="s">
        <v>186</v>
      </c>
      <c r="D4" s="10" t="s">
        <v>205</v>
      </c>
      <c r="E4" s="29">
        <v>15</v>
      </c>
      <c r="F4" s="114"/>
      <c r="G4" s="13">
        <f>E4*F4</f>
        <v>0</v>
      </c>
      <c r="H4" s="14"/>
      <c r="I4" s="13">
        <f>G4*H4</f>
        <v>0</v>
      </c>
      <c r="J4" s="15">
        <f>K4/E4</f>
        <v>0</v>
      </c>
      <c r="K4" s="13">
        <f>G4+I4</f>
        <v>0</v>
      </c>
      <c r="L4" s="2"/>
      <c r="M4" s="1"/>
      <c r="N4" s="2"/>
      <c r="O4" s="2"/>
    </row>
    <row r="5" spans="1:16" ht="38.25" x14ac:dyDescent="0.2">
      <c r="A5" s="10">
        <v>3</v>
      </c>
      <c r="B5" s="105" t="s">
        <v>350</v>
      </c>
      <c r="C5" s="144" t="s">
        <v>247</v>
      </c>
      <c r="D5" s="10" t="s">
        <v>205</v>
      </c>
      <c r="E5" s="29">
        <v>10</v>
      </c>
      <c r="F5" s="114"/>
      <c r="G5" s="13">
        <f>E5*F5</f>
        <v>0</v>
      </c>
      <c r="H5" s="14"/>
      <c r="I5" s="13">
        <f>G5*H5</f>
        <v>0</v>
      </c>
      <c r="J5" s="15">
        <f>K5/E5</f>
        <v>0</v>
      </c>
      <c r="K5" s="13">
        <f>G5+I5</f>
        <v>0</v>
      </c>
      <c r="L5" s="2"/>
      <c r="M5" s="1"/>
      <c r="N5" s="2"/>
      <c r="O5" s="2"/>
    </row>
    <row r="6" spans="1:16" ht="38.25" x14ac:dyDescent="0.2">
      <c r="A6" s="10">
        <v>4</v>
      </c>
      <c r="B6" s="105" t="s">
        <v>351</v>
      </c>
      <c r="C6" s="144" t="s">
        <v>247</v>
      </c>
      <c r="D6" s="10" t="s">
        <v>205</v>
      </c>
      <c r="E6" s="29">
        <v>10</v>
      </c>
      <c r="F6" s="114"/>
      <c r="G6" s="13">
        <f>E6*F6</f>
        <v>0</v>
      </c>
      <c r="H6" s="14"/>
      <c r="I6" s="13">
        <f>G6*H6</f>
        <v>0</v>
      </c>
      <c r="J6" s="15">
        <f>K6/E6</f>
        <v>0</v>
      </c>
      <c r="K6" s="13">
        <f>G6+I6</f>
        <v>0</v>
      </c>
      <c r="L6" s="2"/>
      <c r="M6" s="1"/>
      <c r="N6" s="2"/>
      <c r="O6" s="2"/>
    </row>
    <row r="7" spans="1:16" ht="14.25" customHeight="1" x14ac:dyDescent="0.2">
      <c r="A7" s="10">
        <v>5</v>
      </c>
      <c r="B7" s="161" t="s">
        <v>352</v>
      </c>
      <c r="C7" s="12"/>
      <c r="D7" s="10" t="s">
        <v>188</v>
      </c>
      <c r="E7" s="29">
        <v>15</v>
      </c>
      <c r="F7" s="114"/>
      <c r="G7" s="13">
        <f>E7*F7</f>
        <v>0</v>
      </c>
      <c r="H7" s="14"/>
      <c r="I7" s="13">
        <f>G7*H7</f>
        <v>0</v>
      </c>
      <c r="J7" s="15">
        <f>K7/E7</f>
        <v>0</v>
      </c>
      <c r="K7" s="13">
        <f>G7+I7</f>
        <v>0</v>
      </c>
      <c r="L7" s="16"/>
      <c r="M7" s="2"/>
      <c r="N7" s="1"/>
      <c r="O7" s="2"/>
      <c r="P7" s="2"/>
    </row>
    <row r="8" spans="1:16" ht="23.25" customHeight="1" x14ac:dyDescent="0.2">
      <c r="A8" s="163" t="s">
        <v>50</v>
      </c>
      <c r="B8" s="164"/>
      <c r="C8" s="164"/>
      <c r="D8" s="164"/>
      <c r="E8" s="164"/>
      <c r="F8" s="164"/>
      <c r="G8" s="23">
        <f>SUM(G3:G7)</f>
        <v>0</v>
      </c>
      <c r="H8" s="24"/>
      <c r="I8" s="23">
        <f>SUM(I3:I7)</f>
        <v>0</v>
      </c>
      <c r="J8" s="10"/>
      <c r="K8" s="23">
        <f>SUM(K3:K7)</f>
        <v>0</v>
      </c>
      <c r="L8" s="22"/>
      <c r="M8" s="22"/>
      <c r="N8" s="22"/>
    </row>
  </sheetData>
  <mergeCells count="2">
    <mergeCell ref="A1:J1"/>
    <mergeCell ref="A8:F8"/>
  </mergeCells>
  <pageMargins left="0.45833333333333331" right="0.39583333333333331" top="0.75" bottom="0.75" header="0.3" footer="0.3"/>
  <pageSetup paperSize="9" orientation="landscape" r:id="rId1"/>
  <headerFooter>
    <oddHeader>&amp;L&amp;"Arial,Pogrubiony"FORMULARZ CENOWY&amp;R&amp;"Arial,Pogrubiony"Zał. nr 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"/>
  <sheetViews>
    <sheetView zoomScaleNormal="100" workbookViewId="0">
      <selection sqref="A1:J1"/>
    </sheetView>
  </sheetViews>
  <sheetFormatPr defaultRowHeight="12.75" x14ac:dyDescent="0.2"/>
  <cols>
    <col min="1" max="1" width="4.7109375" style="25" customWidth="1"/>
    <col min="2" max="2" width="49.42578125" style="25" customWidth="1"/>
    <col min="3" max="3" width="12.5703125" style="25" customWidth="1"/>
    <col min="4" max="4" width="5.85546875" style="25" customWidth="1"/>
    <col min="5" max="5" width="6.28515625" style="25" customWidth="1"/>
    <col min="6" max="6" width="11.5703125" style="25" customWidth="1"/>
    <col min="7" max="7" width="13.28515625" style="25" customWidth="1"/>
    <col min="8" max="8" width="5.5703125" style="25" customWidth="1"/>
    <col min="9" max="9" width="10.7109375" style="25" customWidth="1"/>
    <col min="10" max="10" width="11.5703125" style="25" customWidth="1"/>
    <col min="11" max="11" width="14" style="25" customWidth="1"/>
    <col min="12" max="16384" width="9.140625" style="25"/>
  </cols>
  <sheetData>
    <row r="1" spans="1:11" ht="29.25" customHeight="1" x14ac:dyDescent="0.2">
      <c r="A1" s="197" t="s">
        <v>285</v>
      </c>
      <c r="B1" s="174"/>
      <c r="C1" s="174"/>
      <c r="D1" s="174"/>
      <c r="E1" s="174"/>
      <c r="F1" s="174"/>
      <c r="G1" s="174"/>
      <c r="H1" s="174"/>
      <c r="I1" s="174"/>
      <c r="J1" s="174"/>
      <c r="K1" s="142" t="str">
        <f>'Pakiet 1'!K1</f>
        <v>45/2020/PN</v>
      </c>
    </row>
    <row r="2" spans="1:11" ht="28.5" customHeight="1" x14ac:dyDescent="0.2">
      <c r="A2" s="143" t="s">
        <v>29</v>
      </c>
      <c r="B2" s="143" t="s">
        <v>76</v>
      </c>
      <c r="C2" s="143" t="s">
        <v>79</v>
      </c>
      <c r="D2" s="143" t="s">
        <v>22</v>
      </c>
      <c r="E2" s="143" t="s">
        <v>26</v>
      </c>
      <c r="F2" s="143" t="s">
        <v>54</v>
      </c>
      <c r="G2" s="143" t="s">
        <v>27</v>
      </c>
      <c r="H2" s="143" t="s">
        <v>204</v>
      </c>
      <c r="I2" s="143" t="s">
        <v>36</v>
      </c>
      <c r="J2" s="143" t="s">
        <v>55</v>
      </c>
      <c r="K2" s="143" t="s">
        <v>28</v>
      </c>
    </row>
    <row r="3" spans="1:11" ht="38.25" x14ac:dyDescent="0.2">
      <c r="A3" s="144">
        <v>1</v>
      </c>
      <c r="B3" s="106" t="s">
        <v>353</v>
      </c>
      <c r="C3" s="144" t="s">
        <v>281</v>
      </c>
      <c r="D3" s="144" t="s">
        <v>205</v>
      </c>
      <c r="E3" s="61">
        <v>18</v>
      </c>
      <c r="F3" s="60"/>
      <c r="G3" s="41">
        <f t="shared" ref="G3:G4" si="0">E3*F3</f>
        <v>0</v>
      </c>
      <c r="H3" s="42"/>
      <c r="I3" s="41">
        <f t="shared" ref="I3:I4" si="1">G3*H3</f>
        <v>0</v>
      </c>
      <c r="J3" s="43">
        <f t="shared" ref="J3:J4" si="2">K3/E3</f>
        <v>0</v>
      </c>
      <c r="K3" s="41">
        <f t="shared" ref="K3:K4" si="3">G3+I3</f>
        <v>0</v>
      </c>
    </row>
    <row r="4" spans="1:11" ht="38.25" x14ac:dyDescent="0.2">
      <c r="A4" s="144">
        <v>2</v>
      </c>
      <c r="B4" s="107" t="s">
        <v>354</v>
      </c>
      <c r="C4" s="32" t="s">
        <v>53</v>
      </c>
      <c r="D4" s="32" t="s">
        <v>205</v>
      </c>
      <c r="E4" s="61">
        <v>1</v>
      </c>
      <c r="F4" s="60"/>
      <c r="G4" s="41">
        <f t="shared" si="0"/>
        <v>0</v>
      </c>
      <c r="H4" s="42"/>
      <c r="I4" s="41">
        <f t="shared" si="1"/>
        <v>0</v>
      </c>
      <c r="J4" s="43">
        <f t="shared" si="2"/>
        <v>0</v>
      </c>
      <c r="K4" s="41">
        <f t="shared" si="3"/>
        <v>0</v>
      </c>
    </row>
    <row r="5" spans="1:11" ht="24" customHeight="1" x14ac:dyDescent="0.2">
      <c r="A5" s="188" t="s">
        <v>50</v>
      </c>
      <c r="B5" s="181"/>
      <c r="C5" s="181"/>
      <c r="D5" s="181"/>
      <c r="E5" s="181"/>
      <c r="F5" s="181"/>
      <c r="G5" s="62">
        <f>SUM(G3:G4)</f>
        <v>0</v>
      </c>
      <c r="H5" s="144"/>
      <c r="I5" s="63">
        <f>SUM(I3:I4)</f>
        <v>0</v>
      </c>
      <c r="J5" s="144"/>
      <c r="K5" s="63">
        <f>SUM(K3:K4)</f>
        <v>0</v>
      </c>
    </row>
  </sheetData>
  <mergeCells count="2">
    <mergeCell ref="A5:F5"/>
    <mergeCell ref="A1:J1"/>
  </mergeCells>
  <phoneticPr fontId="0" type="noConversion"/>
  <pageMargins left="0.19685039370078741" right="0.19685039370078741" top="0.59055118110236215" bottom="0.59055118110236215" header="0" footer="0"/>
  <pageSetup paperSize="9" orientation="landscape" r:id="rId1"/>
  <headerFooter alignWithMargins="0">
    <oddHeader>&amp;L&amp;"Arial,Pogrubiony"FORMULARZ CENOWY&amp;R&amp;"Arial,Pogrubiony"Zał. nr 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8"/>
  <sheetViews>
    <sheetView zoomScaleNormal="100" workbookViewId="0">
      <selection sqref="A1:I1"/>
    </sheetView>
  </sheetViews>
  <sheetFormatPr defaultRowHeight="12.75" x14ac:dyDescent="0.2"/>
  <cols>
    <col min="1" max="1" width="5" style="3" customWidth="1"/>
    <col min="2" max="2" width="51.42578125" style="3" customWidth="1"/>
    <col min="3" max="3" width="7.42578125" style="3" customWidth="1"/>
    <col min="4" max="4" width="9.140625" style="3"/>
    <col min="5" max="5" width="11.5703125" style="3" customWidth="1"/>
    <col min="6" max="6" width="13.7109375" style="3" customWidth="1"/>
    <col min="7" max="7" width="6.7109375" style="3" customWidth="1"/>
    <col min="8" max="8" width="10.7109375" style="3" customWidth="1"/>
    <col min="9" max="9" width="11.5703125" style="3" customWidth="1"/>
    <col min="10" max="10" width="14" style="3" customWidth="1"/>
    <col min="11" max="16384" width="9.140625" style="3"/>
  </cols>
  <sheetData>
    <row r="1" spans="1:13" ht="29.25" customHeight="1" x14ac:dyDescent="0.2">
      <c r="A1" s="197" t="s">
        <v>248</v>
      </c>
      <c r="B1" s="174"/>
      <c r="C1" s="174"/>
      <c r="D1" s="174"/>
      <c r="E1" s="174"/>
      <c r="F1" s="174"/>
      <c r="G1" s="174"/>
      <c r="H1" s="174"/>
      <c r="I1" s="174"/>
      <c r="J1" s="142" t="str">
        <f>'Pakiet 1'!K1</f>
        <v>45/2020/PN</v>
      </c>
    </row>
    <row r="2" spans="1:13" ht="24.75" customHeight="1" x14ac:dyDescent="0.2">
      <c r="A2" s="143" t="s">
        <v>29</v>
      </c>
      <c r="B2" s="143" t="s">
        <v>76</v>
      </c>
      <c r="C2" s="153" t="s">
        <v>22</v>
      </c>
      <c r="D2" s="143" t="s">
        <v>26</v>
      </c>
      <c r="E2" s="143" t="s">
        <v>54</v>
      </c>
      <c r="F2" s="143" t="s">
        <v>27</v>
      </c>
      <c r="G2" s="143" t="s">
        <v>35</v>
      </c>
      <c r="H2" s="143" t="s">
        <v>36</v>
      </c>
      <c r="I2" s="143" t="s">
        <v>55</v>
      </c>
      <c r="J2" s="143" t="s">
        <v>28</v>
      </c>
    </row>
    <row r="3" spans="1:13" ht="0.75" customHeight="1" x14ac:dyDescent="0.2">
      <c r="A3" s="144" t="s">
        <v>30</v>
      </c>
      <c r="B3" s="68" t="s">
        <v>75</v>
      </c>
      <c r="C3" s="144" t="s">
        <v>74</v>
      </c>
      <c r="D3" s="144">
        <v>300</v>
      </c>
      <c r="E3" s="144">
        <v>0.12</v>
      </c>
      <c r="F3" s="144">
        <v>36</v>
      </c>
      <c r="G3" s="69">
        <v>0.08</v>
      </c>
      <c r="H3" s="144">
        <v>2.52</v>
      </c>
      <c r="I3" s="144">
        <v>0.13</v>
      </c>
      <c r="J3" s="144">
        <v>38.520000000000003</v>
      </c>
    </row>
    <row r="4" spans="1:13" ht="25.5" x14ac:dyDescent="0.2">
      <c r="A4" s="144">
        <v>1</v>
      </c>
      <c r="B4" s="105" t="s">
        <v>212</v>
      </c>
      <c r="C4" s="144" t="s">
        <v>56</v>
      </c>
      <c r="D4" s="61">
        <v>4000</v>
      </c>
      <c r="E4" s="60"/>
      <c r="F4" s="31">
        <f>D4*E4</f>
        <v>0</v>
      </c>
      <c r="G4" s="42"/>
      <c r="H4" s="31">
        <f>F4*G4</f>
        <v>0</v>
      </c>
      <c r="I4" s="108">
        <f>J4/D4</f>
        <v>0</v>
      </c>
      <c r="J4" s="31">
        <f>F4+H4</f>
        <v>0</v>
      </c>
    </row>
    <row r="5" spans="1:13" ht="39" customHeight="1" x14ac:dyDescent="0.2">
      <c r="A5" s="199">
        <v>2</v>
      </c>
      <c r="B5" s="157" t="s">
        <v>249</v>
      </c>
      <c r="C5" s="146"/>
      <c r="D5" s="61"/>
      <c r="E5" s="144"/>
      <c r="F5" s="146"/>
      <c r="G5" s="146"/>
      <c r="H5" s="146"/>
      <c r="I5" s="146"/>
      <c r="J5" s="147"/>
    </row>
    <row r="6" spans="1:13" ht="18" customHeight="1" x14ac:dyDescent="0.2">
      <c r="A6" s="200"/>
      <c r="B6" s="3" t="s">
        <v>104</v>
      </c>
      <c r="C6" s="144" t="s">
        <v>56</v>
      </c>
      <c r="D6" s="61">
        <v>300</v>
      </c>
      <c r="E6" s="60"/>
      <c r="F6" s="31">
        <f>D6*E6</f>
        <v>0</v>
      </c>
      <c r="G6" s="42"/>
      <c r="H6" s="31">
        <f>F6*G6</f>
        <v>0</v>
      </c>
      <c r="I6" s="108">
        <f>J6/D6</f>
        <v>0</v>
      </c>
      <c r="J6" s="31">
        <f>F6+H6</f>
        <v>0</v>
      </c>
    </row>
    <row r="7" spans="1:13" ht="18.75" customHeight="1" x14ac:dyDescent="0.2">
      <c r="A7" s="200"/>
      <c r="B7" s="105" t="s">
        <v>106</v>
      </c>
      <c r="C7" s="144" t="s">
        <v>56</v>
      </c>
      <c r="D7" s="61">
        <v>300</v>
      </c>
      <c r="E7" s="60"/>
      <c r="F7" s="31">
        <f>D7*E7</f>
        <v>0</v>
      </c>
      <c r="G7" s="42"/>
      <c r="H7" s="31">
        <f>F7*G7</f>
        <v>0</v>
      </c>
      <c r="I7" s="108">
        <f>J7/D7</f>
        <v>0</v>
      </c>
      <c r="J7" s="31">
        <f>F7+H7</f>
        <v>0</v>
      </c>
    </row>
    <row r="8" spans="1:13" ht="17.25" customHeight="1" x14ac:dyDescent="0.2">
      <c r="A8" s="201"/>
      <c r="B8" s="154" t="s">
        <v>105</v>
      </c>
      <c r="C8" s="144" t="s">
        <v>56</v>
      </c>
      <c r="D8" s="61">
        <v>300</v>
      </c>
      <c r="E8" s="60"/>
      <c r="F8" s="31">
        <f>D8*E8</f>
        <v>0</v>
      </c>
      <c r="G8" s="42"/>
      <c r="H8" s="31">
        <f>F8*G8</f>
        <v>0</v>
      </c>
      <c r="I8" s="108">
        <f>J8/D8</f>
        <v>0</v>
      </c>
      <c r="J8" s="31">
        <f>F8+H8</f>
        <v>0</v>
      </c>
    </row>
    <row r="9" spans="1:13" ht="25.5" x14ac:dyDescent="0.2">
      <c r="A9" s="144">
        <v>3</v>
      </c>
      <c r="B9" s="140" t="s">
        <v>213</v>
      </c>
      <c r="C9" s="144" t="s">
        <v>56</v>
      </c>
      <c r="D9" s="144">
        <v>200</v>
      </c>
      <c r="E9" s="60"/>
      <c r="F9" s="31">
        <f>D9*E9</f>
        <v>0</v>
      </c>
      <c r="G9" s="42"/>
      <c r="H9" s="31">
        <f>F9*G9</f>
        <v>0</v>
      </c>
      <c r="I9" s="108">
        <f>J9/D9</f>
        <v>0</v>
      </c>
      <c r="J9" s="31">
        <f>F9+H9</f>
        <v>0</v>
      </c>
    </row>
    <row r="10" spans="1:13" ht="25.5" x14ac:dyDescent="0.2">
      <c r="A10" s="144">
        <v>4</v>
      </c>
      <c r="B10" s="154" t="s">
        <v>214</v>
      </c>
      <c r="C10" s="144" t="s">
        <v>74</v>
      </c>
      <c r="D10" s="144">
        <v>200</v>
      </c>
      <c r="E10" s="60"/>
      <c r="F10" s="31">
        <f>D10*E10</f>
        <v>0</v>
      </c>
      <c r="G10" s="42"/>
      <c r="H10" s="31">
        <f>F10*G10</f>
        <v>0</v>
      </c>
      <c r="I10" s="108">
        <f>J10/D10</f>
        <v>0</v>
      </c>
      <c r="J10" s="31">
        <f>F10+H10</f>
        <v>0</v>
      </c>
    </row>
    <row r="11" spans="1:13" ht="27.75" customHeight="1" x14ac:dyDescent="0.2">
      <c r="A11" s="202" t="s">
        <v>50</v>
      </c>
      <c r="B11" s="203"/>
      <c r="C11" s="203"/>
      <c r="D11" s="203"/>
      <c r="E11" s="204"/>
      <c r="F11" s="63">
        <f>SUM(F6:F10)+F4</f>
        <v>0</v>
      </c>
      <c r="G11" s="144"/>
      <c r="H11" s="63">
        <f>SUM(H6:H10)+H4</f>
        <v>0</v>
      </c>
      <c r="I11" s="144"/>
      <c r="J11" s="63">
        <f>SUM(J6:J10)+J4</f>
        <v>0</v>
      </c>
    </row>
    <row r="12" spans="1:13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3" x14ac:dyDescent="0.2">
      <c r="A13" s="25"/>
      <c r="B13" s="64"/>
      <c r="C13" s="64"/>
      <c r="D13" s="64"/>
      <c r="E13" s="64"/>
      <c r="F13" s="64"/>
      <c r="G13" s="64"/>
      <c r="H13" s="64"/>
      <c r="I13" s="64"/>
      <c r="J13" s="64"/>
    </row>
    <row r="14" spans="1:13" x14ac:dyDescent="0.2">
      <c r="A14" s="25"/>
      <c r="B14" s="64"/>
      <c r="C14" s="64"/>
      <c r="D14" s="64"/>
      <c r="E14" s="64"/>
      <c r="F14" s="64"/>
      <c r="G14" s="64"/>
      <c r="H14" s="64"/>
      <c r="I14" s="64"/>
      <c r="J14" s="64"/>
    </row>
    <row r="15" spans="1:13" x14ac:dyDescent="0.2">
      <c r="A15" s="25"/>
      <c r="B15" s="205"/>
      <c r="C15" s="205"/>
      <c r="D15" s="205"/>
      <c r="E15" s="205"/>
      <c r="F15" s="205"/>
      <c r="G15" s="205"/>
      <c r="H15" s="205"/>
      <c r="I15" s="205"/>
      <c r="J15" s="205"/>
      <c r="K15" s="22"/>
      <c r="L15" s="22"/>
      <c r="M15" s="22"/>
    </row>
    <row r="16" spans="1:13" x14ac:dyDescent="0.2">
      <c r="A16" s="25"/>
      <c r="B16" s="64"/>
      <c r="C16" s="148"/>
      <c r="D16" s="148"/>
      <c r="E16" s="148"/>
      <c r="F16" s="148"/>
      <c r="G16" s="148"/>
      <c r="H16" s="148"/>
      <c r="I16" s="148"/>
      <c r="J16" s="148"/>
      <c r="K16" s="22"/>
    </row>
    <row r="17" spans="1:13" x14ac:dyDescent="0.2">
      <c r="A17" s="25"/>
      <c r="B17" s="64"/>
      <c r="C17" s="64"/>
      <c r="D17" s="64"/>
      <c r="E17" s="64"/>
      <c r="F17" s="64"/>
      <c r="G17" s="64"/>
      <c r="H17" s="64"/>
      <c r="I17" s="64"/>
      <c r="J17" s="64"/>
    </row>
    <row r="18" spans="1:13" x14ac:dyDescent="0.2">
      <c r="B18" s="198"/>
      <c r="C18" s="198"/>
      <c r="D18" s="198"/>
      <c r="E18" s="198"/>
      <c r="F18" s="198"/>
      <c r="G18" s="198"/>
      <c r="H18" s="198"/>
      <c r="I18" s="198"/>
      <c r="J18" s="198"/>
    </row>
    <row r="19" spans="1:13" x14ac:dyDescent="0.2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3" x14ac:dyDescent="0.2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3" x14ac:dyDescent="0.2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2" spans="1:13" x14ac:dyDescent="0.2">
      <c r="A22" s="3" t="s">
        <v>24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3" x14ac:dyDescent="0.2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3" x14ac:dyDescent="0.2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 x14ac:dyDescent="0.2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3" x14ac:dyDescent="0.2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3" x14ac:dyDescent="0.2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3" x14ac:dyDescent="0.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3" x14ac:dyDescent="0.2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3" x14ac:dyDescent="0.2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3" x14ac:dyDescent="0.2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spans="1:13" x14ac:dyDescent="0.2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2:13" x14ac:dyDescent="0.2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4" spans="2:13" x14ac:dyDescent="0.2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spans="2:13" x14ac:dyDescent="0.2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2:13" x14ac:dyDescent="0.2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</row>
    <row r="37" spans="2:13" x14ac:dyDescent="0.2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</row>
    <row r="38" spans="2:13" x14ac:dyDescent="0.2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</row>
    <row r="39" spans="2:13" x14ac:dyDescent="0.2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</row>
    <row r="40" spans="2:13" x14ac:dyDescent="0.2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</row>
    <row r="41" spans="2:13" x14ac:dyDescent="0.2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2" spans="2:13" x14ac:dyDescent="0.2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</row>
    <row r="43" spans="2:13" x14ac:dyDescent="0.2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</row>
    <row r="44" spans="2:13" x14ac:dyDescent="0.2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</row>
    <row r="45" spans="2:13" x14ac:dyDescent="0.2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</row>
    <row r="46" spans="2:13" x14ac:dyDescent="0.2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</row>
    <row r="47" spans="2:13" x14ac:dyDescent="0.2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</row>
    <row r="48" spans="2:13" x14ac:dyDescent="0.2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</row>
  </sheetData>
  <mergeCells count="5">
    <mergeCell ref="B18:J18"/>
    <mergeCell ref="A5:A8"/>
    <mergeCell ref="A11:E11"/>
    <mergeCell ref="B15:J15"/>
    <mergeCell ref="A1:I1"/>
  </mergeCells>
  <phoneticPr fontId="0" type="noConversion"/>
  <pageMargins left="0.38541666666666669" right="0.30208333333333331" top="0.59055118110236215" bottom="0.59055118110236215" header="0" footer="0"/>
  <pageSetup paperSize="9" orientation="landscape" r:id="rId1"/>
  <headerFooter alignWithMargins="0">
    <oddHeader>&amp;L&amp;"Arial,Pogrubiony"FORMULARZ CENOWY&amp;R&amp;"Arial,Pogrubiony"Zał. nr 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9"/>
  <sheetViews>
    <sheetView zoomScaleNormal="100" workbookViewId="0">
      <selection sqref="A1:J1"/>
    </sheetView>
  </sheetViews>
  <sheetFormatPr defaultRowHeight="12.75" x14ac:dyDescent="0.2"/>
  <cols>
    <col min="1" max="1" width="4.42578125" style="67" customWidth="1"/>
    <col min="2" max="2" width="55.42578125" style="67" customWidth="1"/>
    <col min="3" max="3" width="11.28515625" style="67" customWidth="1"/>
    <col min="4" max="4" width="5.85546875" style="67" customWidth="1"/>
    <col min="5" max="5" width="7" style="67" customWidth="1"/>
    <col min="6" max="6" width="9.140625" style="67"/>
    <col min="7" max="7" width="13.140625" style="67" customWidth="1"/>
    <col min="8" max="8" width="6.140625" style="67" customWidth="1"/>
    <col min="9" max="10" width="9.140625" style="67"/>
    <col min="11" max="11" width="13.85546875" style="67" customWidth="1"/>
    <col min="12" max="16384" width="9.140625" style="67"/>
  </cols>
  <sheetData>
    <row r="1" spans="1:12" ht="40.5" customHeight="1" x14ac:dyDescent="0.2">
      <c r="A1" s="173" t="s">
        <v>320</v>
      </c>
      <c r="B1" s="166"/>
      <c r="C1" s="166"/>
      <c r="D1" s="166"/>
      <c r="E1" s="166"/>
      <c r="F1" s="166"/>
      <c r="G1" s="166"/>
      <c r="H1" s="166"/>
      <c r="I1" s="166"/>
      <c r="J1" s="166"/>
      <c r="K1" s="139" t="str">
        <f>'Pakiet 1'!K1</f>
        <v>45/2020/PN</v>
      </c>
      <c r="L1" s="25"/>
    </row>
    <row r="2" spans="1:12" ht="38.25" x14ac:dyDescent="0.2">
      <c r="A2" s="26" t="s">
        <v>29</v>
      </c>
      <c r="B2" s="26" t="s">
        <v>21</v>
      </c>
      <c r="C2" s="26" t="s">
        <v>86</v>
      </c>
      <c r="D2" s="143" t="s">
        <v>22</v>
      </c>
      <c r="E2" s="26" t="s">
        <v>26</v>
      </c>
      <c r="F2" s="26" t="s">
        <v>33</v>
      </c>
      <c r="G2" s="26" t="s">
        <v>27</v>
      </c>
      <c r="H2" s="26" t="s">
        <v>204</v>
      </c>
      <c r="I2" s="26" t="s">
        <v>36</v>
      </c>
      <c r="J2" s="26" t="s">
        <v>34</v>
      </c>
      <c r="K2" s="26" t="s">
        <v>28</v>
      </c>
      <c r="L2" s="25"/>
    </row>
    <row r="3" spans="1:12" ht="25.5" x14ac:dyDescent="0.2">
      <c r="A3" s="29">
        <v>1</v>
      </c>
      <c r="B3" s="84" t="s">
        <v>101</v>
      </c>
      <c r="C3" s="71"/>
      <c r="D3" s="71" t="s">
        <v>56</v>
      </c>
      <c r="E3" s="29">
        <v>200</v>
      </c>
      <c r="F3" s="41"/>
      <c r="G3" s="41">
        <f>E3*F3</f>
        <v>0</v>
      </c>
      <c r="H3" s="42"/>
      <c r="I3" s="41">
        <f>G3*H3</f>
        <v>0</v>
      </c>
      <c r="J3" s="43">
        <f>K3/E3</f>
        <v>0</v>
      </c>
      <c r="K3" s="41">
        <f>G3+I3</f>
        <v>0</v>
      </c>
      <c r="L3" s="25"/>
    </row>
    <row r="4" spans="1:12" ht="25.5" x14ac:dyDescent="0.2">
      <c r="A4" s="29">
        <v>2</v>
      </c>
      <c r="B4" s="84" t="s">
        <v>115</v>
      </c>
      <c r="C4" s="71"/>
      <c r="D4" s="71" t="s">
        <v>188</v>
      </c>
      <c r="E4" s="29">
        <v>100</v>
      </c>
      <c r="F4" s="41"/>
      <c r="G4" s="41">
        <f t="shared" ref="G4:G9" si="0">E4*F4</f>
        <v>0</v>
      </c>
      <c r="H4" s="42"/>
      <c r="I4" s="41">
        <f t="shared" ref="I4:I9" si="1">G4*H4</f>
        <v>0</v>
      </c>
      <c r="J4" s="43">
        <f t="shared" ref="J4:J9" si="2">K4/E4</f>
        <v>0</v>
      </c>
      <c r="K4" s="41">
        <f t="shared" ref="K4:K9" si="3">G4+I4</f>
        <v>0</v>
      </c>
      <c r="L4" s="25"/>
    </row>
    <row r="5" spans="1:12" x14ac:dyDescent="0.2">
      <c r="A5" s="29">
        <v>3</v>
      </c>
      <c r="B5" s="84" t="s">
        <v>215</v>
      </c>
      <c r="C5" s="71"/>
      <c r="D5" s="71" t="s">
        <v>56</v>
      </c>
      <c r="E5" s="29">
        <v>100</v>
      </c>
      <c r="F5" s="41"/>
      <c r="G5" s="41">
        <f t="shared" si="0"/>
        <v>0</v>
      </c>
      <c r="H5" s="42"/>
      <c r="I5" s="41">
        <f t="shared" si="1"/>
        <v>0</v>
      </c>
      <c r="J5" s="43">
        <f t="shared" si="2"/>
        <v>0</v>
      </c>
      <c r="K5" s="41">
        <f t="shared" si="3"/>
        <v>0</v>
      </c>
      <c r="L5" s="25"/>
    </row>
    <row r="6" spans="1:12" ht="25.5" x14ac:dyDescent="0.2">
      <c r="A6" s="29">
        <v>4</v>
      </c>
      <c r="B6" s="112" t="s">
        <v>250</v>
      </c>
      <c r="C6" s="71"/>
      <c r="D6" s="71" t="s">
        <v>56</v>
      </c>
      <c r="E6" s="29">
        <v>100</v>
      </c>
      <c r="F6" s="95"/>
      <c r="G6" s="41">
        <f t="shared" si="0"/>
        <v>0</v>
      </c>
      <c r="H6" s="42"/>
      <c r="I6" s="41">
        <f t="shared" si="1"/>
        <v>0</v>
      </c>
      <c r="J6" s="43">
        <f t="shared" si="2"/>
        <v>0</v>
      </c>
      <c r="K6" s="41">
        <f t="shared" si="3"/>
        <v>0</v>
      </c>
      <c r="L6" s="25"/>
    </row>
    <row r="7" spans="1:12" ht="25.5" x14ac:dyDescent="0.2">
      <c r="A7" s="29">
        <v>5</v>
      </c>
      <c r="B7" s="112" t="s">
        <v>253</v>
      </c>
      <c r="C7" s="71"/>
      <c r="D7" s="71" t="s">
        <v>56</v>
      </c>
      <c r="E7" s="29">
        <v>10</v>
      </c>
      <c r="F7" s="95"/>
      <c r="G7" s="41">
        <f t="shared" si="0"/>
        <v>0</v>
      </c>
      <c r="H7" s="42"/>
      <c r="I7" s="41">
        <f t="shared" si="1"/>
        <v>0</v>
      </c>
      <c r="J7" s="43">
        <f t="shared" si="2"/>
        <v>0</v>
      </c>
      <c r="K7" s="41">
        <f t="shared" si="3"/>
        <v>0</v>
      </c>
      <c r="L7" s="25"/>
    </row>
    <row r="8" spans="1:12" x14ac:dyDescent="0.2">
      <c r="A8" s="29">
        <v>6</v>
      </c>
      <c r="B8" s="112" t="s">
        <v>252</v>
      </c>
      <c r="C8" s="71"/>
      <c r="D8" s="71" t="s">
        <v>56</v>
      </c>
      <c r="E8" s="29">
        <v>4</v>
      </c>
      <c r="F8" s="95"/>
      <c r="G8" s="41">
        <f t="shared" si="0"/>
        <v>0</v>
      </c>
      <c r="H8" s="42"/>
      <c r="I8" s="41">
        <f t="shared" si="1"/>
        <v>0</v>
      </c>
      <c r="J8" s="43">
        <f t="shared" si="2"/>
        <v>0</v>
      </c>
      <c r="K8" s="41">
        <f t="shared" si="3"/>
        <v>0</v>
      </c>
      <c r="L8" s="25"/>
    </row>
    <row r="9" spans="1:12" ht="25.5" x14ac:dyDescent="0.2">
      <c r="A9" s="29">
        <v>7</v>
      </c>
      <c r="B9" s="84" t="s">
        <v>251</v>
      </c>
      <c r="C9" s="71"/>
      <c r="D9" s="71" t="s">
        <v>188</v>
      </c>
      <c r="E9" s="29">
        <v>3000</v>
      </c>
      <c r="F9" s="41"/>
      <c r="G9" s="41">
        <f t="shared" si="0"/>
        <v>0</v>
      </c>
      <c r="H9" s="42"/>
      <c r="I9" s="41">
        <f t="shared" si="1"/>
        <v>0</v>
      </c>
      <c r="J9" s="43">
        <f t="shared" si="2"/>
        <v>0</v>
      </c>
      <c r="K9" s="41">
        <f t="shared" si="3"/>
        <v>0</v>
      </c>
      <c r="L9" s="25"/>
    </row>
    <row r="10" spans="1:12" ht="22.5" customHeight="1" x14ac:dyDescent="0.2">
      <c r="A10" s="188" t="s">
        <v>97</v>
      </c>
      <c r="B10" s="188"/>
      <c r="C10" s="188"/>
      <c r="D10" s="188"/>
      <c r="E10" s="188"/>
      <c r="F10" s="188"/>
      <c r="G10" s="73">
        <f>SUM(G3:G9)</f>
        <v>0</v>
      </c>
      <c r="H10" s="32"/>
      <c r="I10" s="73">
        <f>SUM(I3:I9)</f>
        <v>0</v>
      </c>
      <c r="J10" s="32"/>
      <c r="K10" s="73">
        <f>SUM(K3:K9)</f>
        <v>0</v>
      </c>
      <c r="L10" s="25"/>
    </row>
    <row r="11" spans="1:12" x14ac:dyDescent="0.2">
      <c r="A11" s="25"/>
      <c r="B11" s="138"/>
      <c r="C11" s="25"/>
      <c r="D11" s="25"/>
      <c r="E11" s="25"/>
      <c r="F11" s="25"/>
      <c r="G11" s="38"/>
      <c r="H11" s="25"/>
      <c r="I11" s="25"/>
      <c r="J11" s="25"/>
      <c r="K11" s="25"/>
      <c r="L11" s="25"/>
    </row>
    <row r="12" spans="1:12" x14ac:dyDescent="0.2">
      <c r="A12" s="25"/>
      <c r="B12" s="138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2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12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</sheetData>
  <mergeCells count="2">
    <mergeCell ref="A10:F10"/>
    <mergeCell ref="A1:J1"/>
  </mergeCells>
  <phoneticPr fontId="0" type="noConversion"/>
  <pageMargins left="0.30208333333333331" right="0.19685039370078741" top="0.59055118110236215" bottom="0.59055118110236215" header="0" footer="0"/>
  <pageSetup paperSize="9" orientation="landscape" r:id="rId1"/>
  <headerFooter alignWithMargins="0">
    <oddHeader>&amp;L&amp;"Arial,Pogrubiony"FORMULARZ CENOWY&amp;R&amp;"Arial,Pogrubiony"Zał. nr 2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69"/>
  <sheetViews>
    <sheetView zoomScaleNormal="100" workbookViewId="0">
      <selection sqref="A1:I1"/>
    </sheetView>
  </sheetViews>
  <sheetFormatPr defaultRowHeight="12.75" x14ac:dyDescent="0.2"/>
  <cols>
    <col min="1" max="1" width="4.28515625" style="67" customWidth="1"/>
    <col min="2" max="2" width="56" style="67" customWidth="1"/>
    <col min="3" max="3" width="8.42578125" style="67" customWidth="1"/>
    <col min="4" max="4" width="9.7109375" style="67" customWidth="1"/>
    <col min="5" max="5" width="10.5703125" style="67" customWidth="1"/>
    <col min="6" max="6" width="13.42578125" style="67" customWidth="1"/>
    <col min="7" max="7" width="7" style="67" customWidth="1"/>
    <col min="8" max="8" width="10.28515625" style="67" customWidth="1"/>
    <col min="9" max="9" width="11.28515625" style="67" customWidth="1"/>
    <col min="10" max="10" width="13.85546875" style="67" customWidth="1"/>
    <col min="11" max="16384" width="9.140625" style="67"/>
  </cols>
  <sheetData>
    <row r="1" spans="1:10" s="66" customFormat="1" ht="24.75" customHeight="1" x14ac:dyDescent="0.2">
      <c r="A1" s="197" t="s">
        <v>217</v>
      </c>
      <c r="B1" s="174"/>
      <c r="C1" s="174"/>
      <c r="D1" s="174"/>
      <c r="E1" s="174"/>
      <c r="F1" s="174"/>
      <c r="G1" s="174"/>
      <c r="H1" s="174"/>
      <c r="I1" s="174"/>
      <c r="J1" s="149" t="str">
        <f>'Pakiet 1'!K1</f>
        <v>45/2020/PN</v>
      </c>
    </row>
    <row r="2" spans="1:10" s="25" customFormat="1" ht="27.75" customHeight="1" x14ac:dyDescent="0.2">
      <c r="A2" s="143" t="s">
        <v>29</v>
      </c>
      <c r="B2" s="143" t="s">
        <v>21</v>
      </c>
      <c r="C2" s="143" t="s">
        <v>22</v>
      </c>
      <c r="D2" s="153" t="s">
        <v>181</v>
      </c>
      <c r="E2" s="143" t="s">
        <v>33</v>
      </c>
      <c r="F2" s="143" t="s">
        <v>27</v>
      </c>
      <c r="G2" s="143" t="s">
        <v>204</v>
      </c>
      <c r="H2" s="143" t="s">
        <v>36</v>
      </c>
      <c r="I2" s="143" t="s">
        <v>34</v>
      </c>
      <c r="J2" s="143" t="s">
        <v>28</v>
      </c>
    </row>
    <row r="3" spans="1:10" s="25" customFormat="1" x14ac:dyDescent="0.2">
      <c r="A3" s="144" t="s">
        <v>30</v>
      </c>
      <c r="B3" s="106" t="s">
        <v>58</v>
      </c>
      <c r="C3" s="144" t="s">
        <v>56</v>
      </c>
      <c r="D3" s="109">
        <v>1000</v>
      </c>
      <c r="E3" s="107"/>
      <c r="F3" s="41">
        <f>D3*E3</f>
        <v>0</v>
      </c>
      <c r="G3" s="42"/>
      <c r="H3" s="41">
        <f>F3*G3</f>
        <v>0</v>
      </c>
      <c r="I3" s="43">
        <f>J3/D3</f>
        <v>0</v>
      </c>
      <c r="J3" s="41">
        <f>F3+H3</f>
        <v>0</v>
      </c>
    </row>
    <row r="4" spans="1:10" s="25" customFormat="1" x14ac:dyDescent="0.2">
      <c r="A4" s="144" t="s">
        <v>31</v>
      </c>
      <c r="B4" s="106" t="s">
        <v>59</v>
      </c>
      <c r="C4" s="144" t="s">
        <v>56</v>
      </c>
      <c r="D4" s="93">
        <v>1000</v>
      </c>
      <c r="E4" s="107"/>
      <c r="F4" s="41">
        <f t="shared" ref="F4:F41" si="0">D4*E4</f>
        <v>0</v>
      </c>
      <c r="G4" s="42"/>
      <c r="H4" s="41">
        <f t="shared" ref="H4:H41" si="1">F4*G4</f>
        <v>0</v>
      </c>
      <c r="I4" s="43">
        <f t="shared" ref="I4:I41" si="2">J4/D4</f>
        <v>0</v>
      </c>
      <c r="J4" s="41">
        <f t="shared" ref="J4:J41" si="3">F4+H4</f>
        <v>0</v>
      </c>
    </row>
    <row r="5" spans="1:10" s="25" customFormat="1" x14ac:dyDescent="0.2">
      <c r="A5" s="144" t="s">
        <v>32</v>
      </c>
      <c r="B5" s="106" t="s">
        <v>60</v>
      </c>
      <c r="C5" s="144" t="s">
        <v>56</v>
      </c>
      <c r="D5" s="93">
        <v>1250</v>
      </c>
      <c r="E5" s="107"/>
      <c r="F5" s="41">
        <f t="shared" si="0"/>
        <v>0</v>
      </c>
      <c r="G5" s="42"/>
      <c r="H5" s="41">
        <f t="shared" si="1"/>
        <v>0</v>
      </c>
      <c r="I5" s="43">
        <f t="shared" si="2"/>
        <v>0</v>
      </c>
      <c r="J5" s="41">
        <f t="shared" si="3"/>
        <v>0</v>
      </c>
    </row>
    <row r="6" spans="1:10" s="25" customFormat="1" x14ac:dyDescent="0.2">
      <c r="A6" s="144" t="s">
        <v>37</v>
      </c>
      <c r="B6" s="106" t="s">
        <v>71</v>
      </c>
      <c r="C6" s="144" t="s">
        <v>56</v>
      </c>
      <c r="D6" s="93">
        <v>500</v>
      </c>
      <c r="E6" s="107"/>
      <c r="F6" s="41">
        <f t="shared" si="0"/>
        <v>0</v>
      </c>
      <c r="G6" s="42"/>
      <c r="H6" s="41">
        <f t="shared" si="1"/>
        <v>0</v>
      </c>
      <c r="I6" s="43">
        <f t="shared" si="2"/>
        <v>0</v>
      </c>
      <c r="J6" s="41">
        <f t="shared" si="3"/>
        <v>0</v>
      </c>
    </row>
    <row r="7" spans="1:10" s="25" customFormat="1" x14ac:dyDescent="0.2">
      <c r="A7" s="144" t="s">
        <v>38</v>
      </c>
      <c r="B7" s="106" t="s">
        <v>119</v>
      </c>
      <c r="C7" s="144" t="s">
        <v>56</v>
      </c>
      <c r="D7" s="109">
        <v>1000</v>
      </c>
      <c r="E7" s="107"/>
      <c r="F7" s="41">
        <f t="shared" si="0"/>
        <v>0</v>
      </c>
      <c r="G7" s="42"/>
      <c r="H7" s="41">
        <f t="shared" si="1"/>
        <v>0</v>
      </c>
      <c r="I7" s="43">
        <f t="shared" si="2"/>
        <v>0</v>
      </c>
      <c r="J7" s="41">
        <f t="shared" si="3"/>
        <v>0</v>
      </c>
    </row>
    <row r="8" spans="1:10" s="25" customFormat="1" x14ac:dyDescent="0.2">
      <c r="A8" s="144" t="s">
        <v>39</v>
      </c>
      <c r="B8" s="106" t="s">
        <v>57</v>
      </c>
      <c r="C8" s="144" t="s">
        <v>56</v>
      </c>
      <c r="D8" s="109">
        <v>1000</v>
      </c>
      <c r="E8" s="107"/>
      <c r="F8" s="41">
        <f t="shared" si="0"/>
        <v>0</v>
      </c>
      <c r="G8" s="42"/>
      <c r="H8" s="41">
        <f t="shared" si="1"/>
        <v>0</v>
      </c>
      <c r="I8" s="43">
        <f t="shared" si="2"/>
        <v>0</v>
      </c>
      <c r="J8" s="41">
        <f t="shared" si="3"/>
        <v>0</v>
      </c>
    </row>
    <row r="9" spans="1:10" s="25" customFormat="1" x14ac:dyDescent="0.2">
      <c r="A9" s="144" t="s">
        <v>40</v>
      </c>
      <c r="B9" s="106" t="s">
        <v>122</v>
      </c>
      <c r="C9" s="144" t="s">
        <v>56</v>
      </c>
      <c r="D9" s="93">
        <v>500</v>
      </c>
      <c r="E9" s="107"/>
      <c r="F9" s="41">
        <f t="shared" si="0"/>
        <v>0</v>
      </c>
      <c r="G9" s="42"/>
      <c r="H9" s="41">
        <f t="shared" si="1"/>
        <v>0</v>
      </c>
      <c r="I9" s="43">
        <f t="shared" si="2"/>
        <v>0</v>
      </c>
      <c r="J9" s="41">
        <f t="shared" si="3"/>
        <v>0</v>
      </c>
    </row>
    <row r="10" spans="1:10" s="25" customFormat="1" x14ac:dyDescent="0.2">
      <c r="A10" s="144" t="s">
        <v>41</v>
      </c>
      <c r="B10" s="106" t="s">
        <v>112</v>
      </c>
      <c r="C10" s="144" t="s">
        <v>56</v>
      </c>
      <c r="D10" s="109">
        <v>1250</v>
      </c>
      <c r="E10" s="107"/>
      <c r="F10" s="41">
        <f t="shared" si="0"/>
        <v>0</v>
      </c>
      <c r="G10" s="42"/>
      <c r="H10" s="41">
        <f t="shared" si="1"/>
        <v>0</v>
      </c>
      <c r="I10" s="43">
        <f t="shared" si="2"/>
        <v>0</v>
      </c>
      <c r="J10" s="41">
        <f t="shared" si="3"/>
        <v>0</v>
      </c>
    </row>
    <row r="11" spans="1:10" s="25" customFormat="1" x14ac:dyDescent="0.2">
      <c r="A11" s="144" t="s">
        <v>42</v>
      </c>
      <c r="B11" s="106" t="s">
        <v>113</v>
      </c>
      <c r="C11" s="144" t="s">
        <v>56</v>
      </c>
      <c r="D11" s="109">
        <v>1250</v>
      </c>
      <c r="E11" s="107"/>
      <c r="F11" s="41">
        <f t="shared" si="0"/>
        <v>0</v>
      </c>
      <c r="G11" s="42"/>
      <c r="H11" s="41">
        <f t="shared" si="1"/>
        <v>0</v>
      </c>
      <c r="I11" s="43">
        <f t="shared" si="2"/>
        <v>0</v>
      </c>
      <c r="J11" s="41">
        <f t="shared" si="3"/>
        <v>0</v>
      </c>
    </row>
    <row r="12" spans="1:10" s="25" customFormat="1" x14ac:dyDescent="0.2">
      <c r="A12" s="144" t="s">
        <v>43</v>
      </c>
      <c r="B12" s="106" t="s">
        <v>61</v>
      </c>
      <c r="C12" s="144" t="s">
        <v>56</v>
      </c>
      <c r="D12" s="109">
        <v>1250</v>
      </c>
      <c r="E12" s="107"/>
      <c r="F12" s="41">
        <f t="shared" si="0"/>
        <v>0</v>
      </c>
      <c r="G12" s="42"/>
      <c r="H12" s="41">
        <f t="shared" si="1"/>
        <v>0</v>
      </c>
      <c r="I12" s="43">
        <f t="shared" si="2"/>
        <v>0</v>
      </c>
      <c r="J12" s="41">
        <f t="shared" si="3"/>
        <v>0</v>
      </c>
    </row>
    <row r="13" spans="1:10" s="25" customFormat="1" x14ac:dyDescent="0.2">
      <c r="A13" s="144" t="s">
        <v>44</v>
      </c>
      <c r="B13" s="106" t="s">
        <v>62</v>
      </c>
      <c r="C13" s="144" t="s">
        <v>56</v>
      </c>
      <c r="D13" s="109">
        <v>1000</v>
      </c>
      <c r="E13" s="107"/>
      <c r="F13" s="41">
        <f t="shared" si="0"/>
        <v>0</v>
      </c>
      <c r="G13" s="42"/>
      <c r="H13" s="41">
        <f t="shared" si="1"/>
        <v>0</v>
      </c>
      <c r="I13" s="43">
        <f t="shared" si="2"/>
        <v>0</v>
      </c>
      <c r="J13" s="41">
        <f t="shared" si="3"/>
        <v>0</v>
      </c>
    </row>
    <row r="14" spans="1:10" s="25" customFormat="1" x14ac:dyDescent="0.2">
      <c r="A14" s="144" t="s">
        <v>45</v>
      </c>
      <c r="B14" s="106" t="s">
        <v>63</v>
      </c>
      <c r="C14" s="144" t="s">
        <v>56</v>
      </c>
      <c r="D14" s="93">
        <v>250</v>
      </c>
      <c r="E14" s="107"/>
      <c r="F14" s="41">
        <f t="shared" si="0"/>
        <v>0</v>
      </c>
      <c r="G14" s="42"/>
      <c r="H14" s="41">
        <f t="shared" si="1"/>
        <v>0</v>
      </c>
      <c r="I14" s="43">
        <f t="shared" si="2"/>
        <v>0</v>
      </c>
      <c r="J14" s="41">
        <f t="shared" si="3"/>
        <v>0</v>
      </c>
    </row>
    <row r="15" spans="1:10" s="25" customFormat="1" x14ac:dyDescent="0.2">
      <c r="A15" s="144" t="s">
        <v>46</v>
      </c>
      <c r="B15" s="106" t="s">
        <v>64</v>
      </c>
      <c r="C15" s="144" t="s">
        <v>56</v>
      </c>
      <c r="D15" s="93">
        <v>1250</v>
      </c>
      <c r="E15" s="107"/>
      <c r="F15" s="41">
        <f t="shared" si="0"/>
        <v>0</v>
      </c>
      <c r="G15" s="42"/>
      <c r="H15" s="41">
        <f t="shared" si="1"/>
        <v>0</v>
      </c>
      <c r="I15" s="43">
        <f t="shared" si="2"/>
        <v>0</v>
      </c>
      <c r="J15" s="41">
        <f t="shared" si="3"/>
        <v>0</v>
      </c>
    </row>
    <row r="16" spans="1:10" s="25" customFormat="1" x14ac:dyDescent="0.2">
      <c r="A16" s="144" t="s">
        <v>47</v>
      </c>
      <c r="B16" s="106" t="s">
        <v>65</v>
      </c>
      <c r="C16" s="144" t="s">
        <v>56</v>
      </c>
      <c r="D16" s="93">
        <v>1250</v>
      </c>
      <c r="E16" s="107"/>
      <c r="F16" s="41">
        <f t="shared" si="0"/>
        <v>0</v>
      </c>
      <c r="G16" s="42"/>
      <c r="H16" s="41">
        <f t="shared" si="1"/>
        <v>0</v>
      </c>
      <c r="I16" s="43">
        <f t="shared" si="2"/>
        <v>0</v>
      </c>
      <c r="J16" s="41">
        <f t="shared" si="3"/>
        <v>0</v>
      </c>
    </row>
    <row r="17" spans="1:10" s="25" customFormat="1" x14ac:dyDescent="0.2">
      <c r="A17" s="144" t="s">
        <v>48</v>
      </c>
      <c r="B17" s="106" t="s">
        <v>66</v>
      </c>
      <c r="C17" s="144" t="s">
        <v>56</v>
      </c>
      <c r="D17" s="109">
        <v>1000</v>
      </c>
      <c r="E17" s="107"/>
      <c r="F17" s="41">
        <f t="shared" si="0"/>
        <v>0</v>
      </c>
      <c r="G17" s="42"/>
      <c r="H17" s="41">
        <f t="shared" si="1"/>
        <v>0</v>
      </c>
      <c r="I17" s="43">
        <f t="shared" si="2"/>
        <v>0</v>
      </c>
      <c r="J17" s="41">
        <f t="shared" si="3"/>
        <v>0</v>
      </c>
    </row>
    <row r="18" spans="1:10" s="25" customFormat="1" x14ac:dyDescent="0.2">
      <c r="A18" s="144" t="s">
        <v>49</v>
      </c>
      <c r="B18" s="106" t="s">
        <v>127</v>
      </c>
      <c r="C18" s="144" t="s">
        <v>56</v>
      </c>
      <c r="D18" s="93">
        <v>1000</v>
      </c>
      <c r="E18" s="107"/>
      <c r="F18" s="41">
        <f t="shared" si="0"/>
        <v>0</v>
      </c>
      <c r="G18" s="42"/>
      <c r="H18" s="41">
        <f t="shared" si="1"/>
        <v>0</v>
      </c>
      <c r="I18" s="43">
        <f t="shared" si="2"/>
        <v>0</v>
      </c>
      <c r="J18" s="41">
        <f t="shared" si="3"/>
        <v>0</v>
      </c>
    </row>
    <row r="19" spans="1:10" s="25" customFormat="1" x14ac:dyDescent="0.2">
      <c r="A19" s="144" t="s">
        <v>0</v>
      </c>
      <c r="B19" s="106" t="s">
        <v>152</v>
      </c>
      <c r="C19" s="144" t="s">
        <v>56</v>
      </c>
      <c r="D19" s="109">
        <v>500</v>
      </c>
      <c r="E19" s="107"/>
      <c r="F19" s="41">
        <f t="shared" si="0"/>
        <v>0</v>
      </c>
      <c r="G19" s="42"/>
      <c r="H19" s="41">
        <f t="shared" si="1"/>
        <v>0</v>
      </c>
      <c r="I19" s="43">
        <f t="shared" si="2"/>
        <v>0</v>
      </c>
      <c r="J19" s="41">
        <f t="shared" si="3"/>
        <v>0</v>
      </c>
    </row>
    <row r="20" spans="1:10" s="25" customFormat="1" x14ac:dyDescent="0.2">
      <c r="A20" s="144" t="s">
        <v>1</v>
      </c>
      <c r="B20" s="106" t="s">
        <v>73</v>
      </c>
      <c r="C20" s="144" t="s">
        <v>56</v>
      </c>
      <c r="D20" s="93">
        <v>500</v>
      </c>
      <c r="E20" s="107"/>
      <c r="F20" s="41">
        <f t="shared" si="0"/>
        <v>0</v>
      </c>
      <c r="G20" s="42"/>
      <c r="H20" s="41">
        <f t="shared" si="1"/>
        <v>0</v>
      </c>
      <c r="I20" s="43">
        <f t="shared" si="2"/>
        <v>0</v>
      </c>
      <c r="J20" s="41">
        <f t="shared" si="3"/>
        <v>0</v>
      </c>
    </row>
    <row r="21" spans="1:10" s="25" customFormat="1" x14ac:dyDescent="0.2">
      <c r="A21" s="144" t="s">
        <v>2</v>
      </c>
      <c r="B21" s="106" t="s">
        <v>109</v>
      </c>
      <c r="C21" s="144" t="s">
        <v>56</v>
      </c>
      <c r="D21" s="109">
        <v>750</v>
      </c>
      <c r="E21" s="107"/>
      <c r="F21" s="41">
        <f t="shared" si="0"/>
        <v>0</v>
      </c>
      <c r="G21" s="42"/>
      <c r="H21" s="41">
        <f t="shared" si="1"/>
        <v>0</v>
      </c>
      <c r="I21" s="43">
        <f t="shared" si="2"/>
        <v>0</v>
      </c>
      <c r="J21" s="41">
        <f t="shared" si="3"/>
        <v>0</v>
      </c>
    </row>
    <row r="22" spans="1:10" s="25" customFormat="1" x14ac:dyDescent="0.2">
      <c r="A22" s="144" t="s">
        <v>3</v>
      </c>
      <c r="B22" s="106" t="s">
        <v>120</v>
      </c>
      <c r="C22" s="144" t="s">
        <v>56</v>
      </c>
      <c r="D22" s="93">
        <v>500</v>
      </c>
      <c r="E22" s="107"/>
      <c r="F22" s="41">
        <f t="shared" si="0"/>
        <v>0</v>
      </c>
      <c r="G22" s="42"/>
      <c r="H22" s="41">
        <f t="shared" si="1"/>
        <v>0</v>
      </c>
      <c r="I22" s="43">
        <f t="shared" si="2"/>
        <v>0</v>
      </c>
      <c r="J22" s="41">
        <f t="shared" si="3"/>
        <v>0</v>
      </c>
    </row>
    <row r="23" spans="1:10" s="25" customFormat="1" x14ac:dyDescent="0.2">
      <c r="A23" s="144" t="s">
        <v>4</v>
      </c>
      <c r="B23" s="106" t="s">
        <v>114</v>
      </c>
      <c r="C23" s="144" t="s">
        <v>56</v>
      </c>
      <c r="D23" s="93">
        <v>200</v>
      </c>
      <c r="E23" s="107"/>
      <c r="F23" s="41">
        <f t="shared" si="0"/>
        <v>0</v>
      </c>
      <c r="G23" s="42"/>
      <c r="H23" s="41">
        <f t="shared" si="1"/>
        <v>0</v>
      </c>
      <c r="I23" s="43">
        <f t="shared" si="2"/>
        <v>0</v>
      </c>
      <c r="J23" s="41">
        <f t="shared" si="3"/>
        <v>0</v>
      </c>
    </row>
    <row r="24" spans="1:10" s="25" customFormat="1" x14ac:dyDescent="0.2">
      <c r="A24" s="145" t="s">
        <v>5</v>
      </c>
      <c r="B24" s="106" t="s">
        <v>154</v>
      </c>
      <c r="C24" s="144" t="s">
        <v>56</v>
      </c>
      <c r="D24" s="109">
        <v>500</v>
      </c>
      <c r="E24" s="107"/>
      <c r="F24" s="41">
        <f t="shared" si="0"/>
        <v>0</v>
      </c>
      <c r="G24" s="42"/>
      <c r="H24" s="41">
        <f t="shared" si="1"/>
        <v>0</v>
      </c>
      <c r="I24" s="43">
        <f t="shared" si="2"/>
        <v>0</v>
      </c>
      <c r="J24" s="41">
        <f t="shared" si="3"/>
        <v>0</v>
      </c>
    </row>
    <row r="25" spans="1:10" s="25" customFormat="1" x14ac:dyDescent="0.2">
      <c r="A25" s="145" t="s">
        <v>6</v>
      </c>
      <c r="B25" s="106" t="s">
        <v>155</v>
      </c>
      <c r="C25" s="144" t="s">
        <v>56</v>
      </c>
      <c r="D25" s="109">
        <v>500</v>
      </c>
      <c r="E25" s="107"/>
      <c r="F25" s="41">
        <f t="shared" si="0"/>
        <v>0</v>
      </c>
      <c r="G25" s="42"/>
      <c r="H25" s="41">
        <f t="shared" si="1"/>
        <v>0</v>
      </c>
      <c r="I25" s="43">
        <f t="shared" si="2"/>
        <v>0</v>
      </c>
      <c r="J25" s="41">
        <f t="shared" si="3"/>
        <v>0</v>
      </c>
    </row>
    <row r="26" spans="1:10" s="25" customFormat="1" x14ac:dyDescent="0.2">
      <c r="A26" s="145" t="s">
        <v>7</v>
      </c>
      <c r="B26" s="106" t="s">
        <v>153</v>
      </c>
      <c r="C26" s="144" t="s">
        <v>56</v>
      </c>
      <c r="D26" s="93">
        <v>200</v>
      </c>
      <c r="E26" s="107"/>
      <c r="F26" s="41">
        <f t="shared" si="0"/>
        <v>0</v>
      </c>
      <c r="G26" s="42"/>
      <c r="H26" s="41">
        <f t="shared" si="1"/>
        <v>0</v>
      </c>
      <c r="I26" s="43">
        <f t="shared" si="2"/>
        <v>0</v>
      </c>
      <c r="J26" s="41">
        <f t="shared" si="3"/>
        <v>0</v>
      </c>
    </row>
    <row r="27" spans="1:10" s="25" customFormat="1" x14ac:dyDescent="0.2">
      <c r="A27" s="145" t="s">
        <v>8</v>
      </c>
      <c r="B27" s="106" t="s">
        <v>70</v>
      </c>
      <c r="C27" s="144" t="s">
        <v>56</v>
      </c>
      <c r="D27" s="93">
        <v>1000</v>
      </c>
      <c r="E27" s="107"/>
      <c r="F27" s="41">
        <f t="shared" si="0"/>
        <v>0</v>
      </c>
      <c r="G27" s="42"/>
      <c r="H27" s="41">
        <f t="shared" si="1"/>
        <v>0</v>
      </c>
      <c r="I27" s="43">
        <f t="shared" si="2"/>
        <v>0</v>
      </c>
      <c r="J27" s="41">
        <f t="shared" si="3"/>
        <v>0</v>
      </c>
    </row>
    <row r="28" spans="1:10" s="25" customFormat="1" x14ac:dyDescent="0.2">
      <c r="A28" s="145" t="s">
        <v>9</v>
      </c>
      <c r="B28" s="106" t="s">
        <v>111</v>
      </c>
      <c r="C28" s="144" t="s">
        <v>56</v>
      </c>
      <c r="D28" s="93">
        <v>200</v>
      </c>
      <c r="E28" s="107"/>
      <c r="F28" s="41">
        <f t="shared" si="0"/>
        <v>0</v>
      </c>
      <c r="G28" s="42"/>
      <c r="H28" s="41">
        <f t="shared" si="1"/>
        <v>0</v>
      </c>
      <c r="I28" s="43">
        <f t="shared" si="2"/>
        <v>0</v>
      </c>
      <c r="J28" s="41">
        <f t="shared" si="3"/>
        <v>0</v>
      </c>
    </row>
    <row r="29" spans="1:10" s="25" customFormat="1" x14ac:dyDescent="0.2">
      <c r="A29" s="145" t="s">
        <v>10</v>
      </c>
      <c r="B29" s="106" t="s">
        <v>68</v>
      </c>
      <c r="C29" s="144" t="s">
        <v>56</v>
      </c>
      <c r="D29" s="93">
        <v>1500</v>
      </c>
      <c r="E29" s="107"/>
      <c r="F29" s="41">
        <f t="shared" si="0"/>
        <v>0</v>
      </c>
      <c r="G29" s="42"/>
      <c r="H29" s="41">
        <f t="shared" si="1"/>
        <v>0</v>
      </c>
      <c r="I29" s="43">
        <f t="shared" si="2"/>
        <v>0</v>
      </c>
      <c r="J29" s="41">
        <f t="shared" si="3"/>
        <v>0</v>
      </c>
    </row>
    <row r="30" spans="1:10" s="25" customFormat="1" x14ac:dyDescent="0.2">
      <c r="A30" s="145" t="s">
        <v>11</v>
      </c>
      <c r="B30" s="110" t="s">
        <v>69</v>
      </c>
      <c r="C30" s="32" t="s">
        <v>56</v>
      </c>
      <c r="D30" s="111">
        <v>100</v>
      </c>
      <c r="E30" s="107"/>
      <c r="F30" s="41">
        <f t="shared" si="0"/>
        <v>0</v>
      </c>
      <c r="G30" s="42"/>
      <c r="H30" s="41">
        <f t="shared" si="1"/>
        <v>0</v>
      </c>
      <c r="I30" s="43">
        <f t="shared" si="2"/>
        <v>0</v>
      </c>
      <c r="J30" s="41">
        <f t="shared" si="3"/>
        <v>0</v>
      </c>
    </row>
    <row r="31" spans="1:10" s="25" customFormat="1" x14ac:dyDescent="0.2">
      <c r="A31" s="145" t="s">
        <v>12</v>
      </c>
      <c r="B31" s="67" t="s">
        <v>108</v>
      </c>
      <c r="C31" s="32" t="s">
        <v>56</v>
      </c>
      <c r="D31" s="111">
        <v>1000</v>
      </c>
      <c r="E31" s="107"/>
      <c r="F31" s="41">
        <f t="shared" si="0"/>
        <v>0</v>
      </c>
      <c r="G31" s="42"/>
      <c r="H31" s="41">
        <f t="shared" si="1"/>
        <v>0</v>
      </c>
      <c r="I31" s="43">
        <f t="shared" si="2"/>
        <v>0</v>
      </c>
      <c r="J31" s="41">
        <f t="shared" si="3"/>
        <v>0</v>
      </c>
    </row>
    <row r="32" spans="1:10" s="25" customFormat="1" x14ac:dyDescent="0.2">
      <c r="A32" s="145" t="s">
        <v>13</v>
      </c>
      <c r="B32" s="106" t="s">
        <v>67</v>
      </c>
      <c r="C32" s="144" t="s">
        <v>56</v>
      </c>
      <c r="D32" s="93">
        <v>500</v>
      </c>
      <c r="E32" s="107"/>
      <c r="F32" s="41">
        <f t="shared" si="0"/>
        <v>0</v>
      </c>
      <c r="G32" s="42"/>
      <c r="H32" s="41">
        <f t="shared" si="1"/>
        <v>0</v>
      </c>
      <c r="I32" s="43">
        <f t="shared" si="2"/>
        <v>0</v>
      </c>
      <c r="J32" s="41">
        <f t="shared" si="3"/>
        <v>0</v>
      </c>
    </row>
    <row r="33" spans="1:12" s="25" customFormat="1" x14ac:dyDescent="0.2">
      <c r="A33" s="145" t="s">
        <v>25</v>
      </c>
      <c r="B33" s="106" t="s">
        <v>121</v>
      </c>
      <c r="C33" s="144" t="s">
        <v>56</v>
      </c>
      <c r="D33" s="93">
        <v>250</v>
      </c>
      <c r="E33" s="107"/>
      <c r="F33" s="41">
        <f t="shared" si="0"/>
        <v>0</v>
      </c>
      <c r="G33" s="42"/>
      <c r="H33" s="41">
        <f t="shared" si="1"/>
        <v>0</v>
      </c>
      <c r="I33" s="43">
        <f t="shared" si="2"/>
        <v>0</v>
      </c>
      <c r="J33" s="41">
        <f t="shared" si="3"/>
        <v>0</v>
      </c>
    </row>
    <row r="34" spans="1:12" s="25" customFormat="1" x14ac:dyDescent="0.2">
      <c r="A34" s="145" t="s">
        <v>14</v>
      </c>
      <c r="B34" s="106" t="s">
        <v>72</v>
      </c>
      <c r="C34" s="144" t="s">
        <v>56</v>
      </c>
      <c r="D34" s="93">
        <v>500</v>
      </c>
      <c r="E34" s="107"/>
      <c r="F34" s="41">
        <f t="shared" si="0"/>
        <v>0</v>
      </c>
      <c r="G34" s="42"/>
      <c r="H34" s="41">
        <f t="shared" si="1"/>
        <v>0</v>
      </c>
      <c r="I34" s="43">
        <f t="shared" si="2"/>
        <v>0</v>
      </c>
      <c r="J34" s="41">
        <f t="shared" si="3"/>
        <v>0</v>
      </c>
    </row>
    <row r="35" spans="1:12" s="25" customFormat="1" x14ac:dyDescent="0.2">
      <c r="A35" s="145" t="s">
        <v>23</v>
      </c>
      <c r="B35" s="106" t="s">
        <v>84</v>
      </c>
      <c r="C35" s="146" t="s">
        <v>56</v>
      </c>
      <c r="D35" s="93">
        <v>250</v>
      </c>
      <c r="E35" s="107"/>
      <c r="F35" s="41">
        <f t="shared" si="0"/>
        <v>0</v>
      </c>
      <c r="G35" s="42"/>
      <c r="H35" s="41">
        <f t="shared" si="1"/>
        <v>0</v>
      </c>
      <c r="I35" s="43">
        <f t="shared" si="2"/>
        <v>0</v>
      </c>
      <c r="J35" s="41">
        <f t="shared" si="3"/>
        <v>0</v>
      </c>
    </row>
    <row r="36" spans="1:12" s="25" customFormat="1" x14ac:dyDescent="0.2">
      <c r="A36" s="74" t="s">
        <v>15</v>
      </c>
      <c r="B36" s="106" t="s">
        <v>143</v>
      </c>
      <c r="C36" s="146" t="s">
        <v>56</v>
      </c>
      <c r="D36" s="93">
        <v>100</v>
      </c>
      <c r="E36" s="107"/>
      <c r="F36" s="41">
        <f t="shared" si="0"/>
        <v>0</v>
      </c>
      <c r="G36" s="42"/>
      <c r="H36" s="41">
        <f t="shared" si="1"/>
        <v>0</v>
      </c>
      <c r="I36" s="43">
        <f t="shared" si="2"/>
        <v>0</v>
      </c>
      <c r="J36" s="41">
        <f t="shared" si="3"/>
        <v>0</v>
      </c>
    </row>
    <row r="37" spans="1:12" s="25" customFormat="1" x14ac:dyDescent="0.2">
      <c r="A37" s="74" t="s">
        <v>16</v>
      </c>
      <c r="B37" s="106" t="s">
        <v>110</v>
      </c>
      <c r="C37" s="146" t="s">
        <v>56</v>
      </c>
      <c r="D37" s="93">
        <v>250</v>
      </c>
      <c r="E37" s="107"/>
      <c r="F37" s="41">
        <f t="shared" si="0"/>
        <v>0</v>
      </c>
      <c r="G37" s="42"/>
      <c r="H37" s="41">
        <f t="shared" si="1"/>
        <v>0</v>
      </c>
      <c r="I37" s="43">
        <f t="shared" si="2"/>
        <v>0</v>
      </c>
      <c r="J37" s="41">
        <f t="shared" si="3"/>
        <v>0</v>
      </c>
    </row>
    <row r="38" spans="1:12" s="25" customFormat="1" x14ac:dyDescent="0.2">
      <c r="A38" s="74" t="s">
        <v>17</v>
      </c>
      <c r="B38" s="106" t="s">
        <v>85</v>
      </c>
      <c r="C38" s="146" t="s">
        <v>56</v>
      </c>
      <c r="D38" s="93">
        <v>250</v>
      </c>
      <c r="E38" s="107"/>
      <c r="F38" s="41">
        <f t="shared" si="0"/>
        <v>0</v>
      </c>
      <c r="G38" s="42"/>
      <c r="H38" s="41">
        <f t="shared" si="1"/>
        <v>0</v>
      </c>
      <c r="I38" s="43">
        <f t="shared" si="2"/>
        <v>0</v>
      </c>
      <c r="J38" s="41">
        <f t="shared" si="3"/>
        <v>0</v>
      </c>
    </row>
    <row r="39" spans="1:12" s="25" customFormat="1" x14ac:dyDescent="0.2">
      <c r="A39" s="144" t="s">
        <v>18</v>
      </c>
      <c r="B39" s="106" t="s">
        <v>81</v>
      </c>
      <c r="C39" s="144" t="s">
        <v>56</v>
      </c>
      <c r="D39" s="93">
        <v>250</v>
      </c>
      <c r="E39" s="107"/>
      <c r="F39" s="41">
        <f t="shared" si="0"/>
        <v>0</v>
      </c>
      <c r="G39" s="42"/>
      <c r="H39" s="41">
        <f t="shared" si="1"/>
        <v>0</v>
      </c>
      <c r="I39" s="43">
        <f t="shared" si="2"/>
        <v>0</v>
      </c>
      <c r="J39" s="41">
        <f t="shared" si="3"/>
        <v>0</v>
      </c>
    </row>
    <row r="40" spans="1:12" s="25" customFormat="1" x14ac:dyDescent="0.2">
      <c r="A40" s="144" t="s">
        <v>19</v>
      </c>
      <c r="B40" s="106" t="s">
        <v>82</v>
      </c>
      <c r="C40" s="144" t="s">
        <v>56</v>
      </c>
      <c r="D40" s="93">
        <v>200</v>
      </c>
      <c r="E40" s="107"/>
      <c r="F40" s="41">
        <f t="shared" si="0"/>
        <v>0</v>
      </c>
      <c r="G40" s="42"/>
      <c r="H40" s="41">
        <f t="shared" si="1"/>
        <v>0</v>
      </c>
      <c r="I40" s="43">
        <f t="shared" si="2"/>
        <v>0</v>
      </c>
      <c r="J40" s="41">
        <f t="shared" si="3"/>
        <v>0</v>
      </c>
    </row>
    <row r="41" spans="1:12" s="25" customFormat="1" x14ac:dyDescent="0.2">
      <c r="A41" s="144" t="s">
        <v>20</v>
      </c>
      <c r="B41" s="106" t="s">
        <v>83</v>
      </c>
      <c r="C41" s="144" t="s">
        <v>56</v>
      </c>
      <c r="D41" s="93">
        <v>250</v>
      </c>
      <c r="E41" s="107"/>
      <c r="F41" s="41">
        <f t="shared" si="0"/>
        <v>0</v>
      </c>
      <c r="G41" s="42"/>
      <c r="H41" s="41">
        <f t="shared" si="1"/>
        <v>0</v>
      </c>
      <c r="I41" s="43">
        <f t="shared" si="2"/>
        <v>0</v>
      </c>
      <c r="J41" s="41">
        <f t="shared" si="3"/>
        <v>0</v>
      </c>
    </row>
    <row r="42" spans="1:12" s="35" customFormat="1" ht="18.75" customHeight="1" x14ac:dyDescent="0.2">
      <c r="A42" s="75"/>
      <c r="B42" s="208" t="s">
        <v>50</v>
      </c>
      <c r="C42" s="203"/>
      <c r="D42" s="203"/>
      <c r="E42" s="204"/>
      <c r="F42" s="63">
        <f>SUM(F3:F41)</f>
        <v>0</v>
      </c>
      <c r="G42" s="56"/>
      <c r="H42" s="63">
        <f>SUM(H3:H41)</f>
        <v>0</v>
      </c>
      <c r="I42" s="143"/>
      <c r="J42" s="63">
        <f>SUM(J3:J41)</f>
        <v>0</v>
      </c>
      <c r="L42" s="127"/>
    </row>
    <row r="43" spans="1:12" s="25" customFormat="1" ht="28.5" customHeight="1" x14ac:dyDescent="0.2">
      <c r="A43" s="207" t="s">
        <v>51</v>
      </c>
      <c r="B43" s="207"/>
      <c r="C43" s="207"/>
      <c r="D43" s="207"/>
      <c r="E43" s="207"/>
      <c r="F43" s="207"/>
      <c r="G43" s="207"/>
      <c r="H43" s="207"/>
      <c r="I43" s="207"/>
      <c r="J43" s="207"/>
      <c r="K43" s="76"/>
      <c r="L43" s="76"/>
    </row>
    <row r="44" spans="1:12" s="25" customFormat="1" x14ac:dyDescent="0.2">
      <c r="A44" s="76" t="s">
        <v>190</v>
      </c>
      <c r="B44" s="206" t="s">
        <v>255</v>
      </c>
      <c r="C44" s="206"/>
      <c r="D44" s="206"/>
      <c r="E44" s="206"/>
      <c r="F44" s="206"/>
      <c r="G44" s="206"/>
      <c r="H44" s="206"/>
      <c r="I44" s="206"/>
      <c r="J44" s="206"/>
    </row>
    <row r="45" spans="1:12" s="25" customFormat="1" ht="29.25" customHeight="1" x14ac:dyDescent="0.2">
      <c r="A45" s="76" t="s">
        <v>191</v>
      </c>
      <c r="B45" s="206" t="s">
        <v>256</v>
      </c>
      <c r="C45" s="206"/>
      <c r="D45" s="206"/>
      <c r="E45" s="206"/>
      <c r="F45" s="206"/>
      <c r="G45" s="206"/>
      <c r="H45" s="206"/>
      <c r="I45" s="206"/>
      <c r="J45" s="206"/>
    </row>
    <row r="46" spans="1:12" s="25" customFormat="1" ht="27.75" customHeight="1" x14ac:dyDescent="0.2">
      <c r="A46" s="76" t="s">
        <v>194</v>
      </c>
      <c r="B46" s="206" t="s">
        <v>257</v>
      </c>
      <c r="C46" s="206"/>
      <c r="D46" s="206"/>
      <c r="E46" s="206"/>
      <c r="F46" s="206"/>
      <c r="G46" s="206"/>
      <c r="H46" s="206"/>
      <c r="I46" s="206"/>
      <c r="J46" s="206"/>
    </row>
    <row r="47" spans="1:12" s="25" customFormat="1" ht="27" customHeight="1" x14ac:dyDescent="0.2">
      <c r="A47" s="76" t="s">
        <v>196</v>
      </c>
      <c r="B47" s="206" t="s">
        <v>207</v>
      </c>
      <c r="C47" s="206"/>
      <c r="D47" s="206"/>
      <c r="E47" s="206"/>
      <c r="F47" s="206"/>
      <c r="G47" s="206"/>
      <c r="H47" s="206"/>
      <c r="I47" s="206"/>
      <c r="J47" s="206"/>
    </row>
    <row r="48" spans="1:12" s="25" customFormat="1" ht="24.75" customHeight="1" x14ac:dyDescent="0.2">
      <c r="A48" s="76" t="s">
        <v>198</v>
      </c>
      <c r="B48" s="206" t="s">
        <v>258</v>
      </c>
      <c r="C48" s="206"/>
      <c r="D48" s="206"/>
      <c r="E48" s="206"/>
      <c r="F48" s="206"/>
      <c r="G48" s="206"/>
      <c r="H48" s="206"/>
      <c r="I48" s="206"/>
      <c r="J48" s="206"/>
    </row>
    <row r="49" spans="1:13" s="25" customFormat="1" x14ac:dyDescent="0.2">
      <c r="A49" s="76" t="s">
        <v>200</v>
      </c>
      <c r="B49" s="206" t="s">
        <v>206</v>
      </c>
      <c r="C49" s="206"/>
      <c r="D49" s="206"/>
      <c r="E49" s="206"/>
      <c r="F49" s="206"/>
      <c r="G49" s="206"/>
      <c r="H49" s="206"/>
      <c r="I49" s="206"/>
      <c r="J49" s="206"/>
    </row>
    <row r="50" spans="1:13" s="25" customFormat="1" x14ac:dyDescent="0.2">
      <c r="A50" s="76" t="s">
        <v>254</v>
      </c>
      <c r="B50" s="206" t="s">
        <v>259</v>
      </c>
      <c r="C50" s="206"/>
      <c r="D50" s="206"/>
      <c r="E50" s="206"/>
      <c r="F50" s="206"/>
      <c r="G50" s="206"/>
      <c r="H50" s="206"/>
      <c r="I50" s="206"/>
      <c r="J50" s="206"/>
    </row>
    <row r="51" spans="1:13" s="25" customFormat="1" x14ac:dyDescent="0.2"/>
    <row r="52" spans="1:13" s="25" customFormat="1" x14ac:dyDescent="0.2"/>
    <row r="53" spans="1:13" x14ac:dyDescent="0.2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</row>
    <row r="54" spans="1:13" x14ac:dyDescent="0.2"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</row>
    <row r="55" spans="1:13" x14ac:dyDescent="0.2"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</row>
    <row r="56" spans="1:13" x14ac:dyDescent="0.2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</row>
    <row r="57" spans="1:13" x14ac:dyDescent="0.2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</row>
    <row r="58" spans="1:13" x14ac:dyDescent="0.2"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</row>
    <row r="59" spans="1:13" x14ac:dyDescent="0.2"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</row>
    <row r="60" spans="1:13" x14ac:dyDescent="0.2"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</row>
    <row r="61" spans="1:13" x14ac:dyDescent="0.2"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</row>
    <row r="62" spans="1:13" x14ac:dyDescent="0.2"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</row>
    <row r="63" spans="1:13" x14ac:dyDescent="0.2"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</row>
    <row r="64" spans="1:13" x14ac:dyDescent="0.2"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2:13" x14ac:dyDescent="0.2"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</row>
    <row r="66" spans="2:13" x14ac:dyDescent="0.2"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2:13" x14ac:dyDescent="0.2"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</row>
    <row r="68" spans="2:13" x14ac:dyDescent="0.2"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</row>
    <row r="69" spans="2:13" x14ac:dyDescent="0.2"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</row>
  </sheetData>
  <mergeCells count="10">
    <mergeCell ref="B50:J50"/>
    <mergeCell ref="A1:I1"/>
    <mergeCell ref="B46:J46"/>
    <mergeCell ref="B47:J47"/>
    <mergeCell ref="B48:J48"/>
    <mergeCell ref="B49:J49"/>
    <mergeCell ref="A43:J43"/>
    <mergeCell ref="B44:J44"/>
    <mergeCell ref="B45:J45"/>
    <mergeCell ref="B42:E42"/>
  </mergeCells>
  <phoneticPr fontId="0" type="noConversion"/>
  <pageMargins left="0.26041666666666669" right="0.19685039370078741" top="0.59055118110236215" bottom="0.59055118110236215" header="0" footer="0"/>
  <pageSetup paperSize="9" orientation="landscape" r:id="rId1"/>
  <headerFooter alignWithMargins="0">
    <oddHeader>&amp;L&amp;"Arial,Pogrubiony"FORMULARZ CENOWY&amp;R&amp;"Arial,Pogrubiony"Zał. nr 2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1"/>
  <sheetViews>
    <sheetView zoomScaleNormal="100" workbookViewId="0">
      <selection sqref="A1:J1"/>
    </sheetView>
  </sheetViews>
  <sheetFormatPr defaultRowHeight="12.75" x14ac:dyDescent="0.2"/>
  <cols>
    <col min="1" max="1" width="5.42578125" style="25" customWidth="1"/>
    <col min="2" max="2" width="60.5703125" style="25" customWidth="1"/>
    <col min="3" max="3" width="12" style="25" customWidth="1"/>
    <col min="4" max="4" width="4.140625" style="25" customWidth="1"/>
    <col min="5" max="5" width="5.85546875" style="25" customWidth="1"/>
    <col min="6" max="6" width="9.140625" style="25"/>
    <col min="7" max="7" width="10.7109375" style="25" customWidth="1"/>
    <col min="8" max="8" width="4.85546875" style="25" customWidth="1"/>
    <col min="9" max="9" width="10.28515625" style="25" bestFit="1" customWidth="1"/>
    <col min="10" max="10" width="10.140625" style="25" bestFit="1" customWidth="1"/>
    <col min="11" max="11" width="11.28515625" style="25" bestFit="1" customWidth="1"/>
    <col min="12" max="16384" width="9.140625" style="25"/>
  </cols>
  <sheetData>
    <row r="1" spans="1:13" ht="29.25" customHeight="1" x14ac:dyDescent="0.2">
      <c r="A1" s="197" t="s">
        <v>216</v>
      </c>
      <c r="B1" s="174"/>
      <c r="C1" s="174"/>
      <c r="D1" s="174"/>
      <c r="E1" s="174"/>
      <c r="F1" s="174"/>
      <c r="G1" s="174"/>
      <c r="H1" s="174"/>
      <c r="I1" s="174"/>
      <c r="J1" s="174"/>
      <c r="K1" s="150" t="str">
        <f>'Pakiet 1'!K1</f>
        <v>45/2020/PN</v>
      </c>
    </row>
    <row r="2" spans="1:13" s="35" customFormat="1" ht="38.25" x14ac:dyDescent="0.2">
      <c r="A2" s="5" t="s">
        <v>29</v>
      </c>
      <c r="B2" s="143" t="s">
        <v>21</v>
      </c>
      <c r="C2" s="143" t="s">
        <v>86</v>
      </c>
      <c r="D2" s="78" t="s">
        <v>22</v>
      </c>
      <c r="E2" s="153" t="s">
        <v>26</v>
      </c>
      <c r="F2" s="143" t="s">
        <v>54</v>
      </c>
      <c r="G2" s="143" t="s">
        <v>27</v>
      </c>
      <c r="H2" s="143" t="s">
        <v>204</v>
      </c>
      <c r="I2" s="143" t="s">
        <v>36</v>
      </c>
      <c r="J2" s="143" t="s">
        <v>55</v>
      </c>
      <c r="K2" s="143" t="s">
        <v>28</v>
      </c>
    </row>
    <row r="3" spans="1:13" ht="25.5" x14ac:dyDescent="0.2">
      <c r="A3" s="144" t="s">
        <v>30</v>
      </c>
      <c r="B3" s="84" t="s">
        <v>133</v>
      </c>
      <c r="C3" s="144"/>
      <c r="D3" s="144" t="s">
        <v>56</v>
      </c>
      <c r="E3" s="144">
        <v>200</v>
      </c>
      <c r="F3" s="108"/>
      <c r="G3" s="81">
        <f>E3*F3</f>
        <v>0</v>
      </c>
      <c r="H3" s="42"/>
      <c r="I3" s="81">
        <f>G3*H3</f>
        <v>0</v>
      </c>
      <c r="J3" s="82">
        <f>K3/E3</f>
        <v>0</v>
      </c>
      <c r="K3" s="81">
        <f>G3+I3</f>
        <v>0</v>
      </c>
    </row>
    <row r="4" spans="1:13" ht="38.25" x14ac:dyDescent="0.2">
      <c r="A4" s="144" t="s">
        <v>31</v>
      </c>
      <c r="B4" s="84" t="s">
        <v>134</v>
      </c>
      <c r="C4" s="144"/>
      <c r="D4" s="144" t="s">
        <v>56</v>
      </c>
      <c r="E4" s="144">
        <v>200</v>
      </c>
      <c r="F4" s="108"/>
      <c r="G4" s="81">
        <f t="shared" ref="G4:G10" si="0">E4*F4</f>
        <v>0</v>
      </c>
      <c r="H4" s="42"/>
      <c r="I4" s="81">
        <f t="shared" ref="I4:I10" si="1">G4*H4</f>
        <v>0</v>
      </c>
      <c r="J4" s="82">
        <f t="shared" ref="J4:J10" si="2">K4/E4</f>
        <v>0</v>
      </c>
      <c r="K4" s="81">
        <f t="shared" ref="K4:K10" si="3">G4+I4</f>
        <v>0</v>
      </c>
    </row>
    <row r="5" spans="1:13" ht="25.5" x14ac:dyDescent="0.2">
      <c r="A5" s="144" t="s">
        <v>32</v>
      </c>
      <c r="B5" s="84" t="s">
        <v>135</v>
      </c>
      <c r="C5" s="144"/>
      <c r="D5" s="144" t="s">
        <v>56</v>
      </c>
      <c r="E5" s="144">
        <v>240</v>
      </c>
      <c r="F5" s="108"/>
      <c r="G5" s="81">
        <f t="shared" si="0"/>
        <v>0</v>
      </c>
      <c r="H5" s="42"/>
      <c r="I5" s="81">
        <f t="shared" si="1"/>
        <v>0</v>
      </c>
      <c r="J5" s="82">
        <f t="shared" si="2"/>
        <v>0</v>
      </c>
      <c r="K5" s="81">
        <f t="shared" si="3"/>
        <v>0</v>
      </c>
    </row>
    <row r="6" spans="1:13" ht="38.25" x14ac:dyDescent="0.2">
      <c r="A6" s="144" t="s">
        <v>37</v>
      </c>
      <c r="B6" s="84" t="s">
        <v>136</v>
      </c>
      <c r="C6" s="144"/>
      <c r="D6" s="144" t="s">
        <v>56</v>
      </c>
      <c r="E6" s="144">
        <v>240</v>
      </c>
      <c r="F6" s="108"/>
      <c r="G6" s="81">
        <f t="shared" si="0"/>
        <v>0</v>
      </c>
      <c r="H6" s="42"/>
      <c r="I6" s="81">
        <f t="shared" si="1"/>
        <v>0</v>
      </c>
      <c r="J6" s="82">
        <f t="shared" si="2"/>
        <v>0</v>
      </c>
      <c r="K6" s="81">
        <f t="shared" si="3"/>
        <v>0</v>
      </c>
    </row>
    <row r="7" spans="1:13" ht="25.5" x14ac:dyDescent="0.2">
      <c r="A7" s="144" t="s">
        <v>38</v>
      </c>
      <c r="B7" s="84" t="s">
        <v>137</v>
      </c>
      <c r="C7" s="144"/>
      <c r="D7" s="144" t="s">
        <v>56</v>
      </c>
      <c r="E7" s="144">
        <v>40</v>
      </c>
      <c r="F7" s="60"/>
      <c r="G7" s="81">
        <f t="shared" si="0"/>
        <v>0</v>
      </c>
      <c r="H7" s="42"/>
      <c r="I7" s="81">
        <f t="shared" si="1"/>
        <v>0</v>
      </c>
      <c r="J7" s="82">
        <f t="shared" si="2"/>
        <v>0</v>
      </c>
      <c r="K7" s="81">
        <f t="shared" si="3"/>
        <v>0</v>
      </c>
    </row>
    <row r="8" spans="1:13" ht="25.5" x14ac:dyDescent="0.2">
      <c r="A8" s="144" t="s">
        <v>39</v>
      </c>
      <c r="B8" s="84" t="s">
        <v>138</v>
      </c>
      <c r="C8" s="144"/>
      <c r="D8" s="144" t="s">
        <v>56</v>
      </c>
      <c r="E8" s="144">
        <v>100</v>
      </c>
      <c r="F8" s="108"/>
      <c r="G8" s="81">
        <f t="shared" si="0"/>
        <v>0</v>
      </c>
      <c r="H8" s="42"/>
      <c r="I8" s="81">
        <f t="shared" si="1"/>
        <v>0</v>
      </c>
      <c r="J8" s="82">
        <f t="shared" si="2"/>
        <v>0</v>
      </c>
      <c r="K8" s="81">
        <f t="shared" si="3"/>
        <v>0</v>
      </c>
    </row>
    <row r="9" spans="1:13" ht="38.25" x14ac:dyDescent="0.2">
      <c r="A9" s="144" t="s">
        <v>40</v>
      </c>
      <c r="B9" s="84" t="s">
        <v>139</v>
      </c>
      <c r="C9" s="144"/>
      <c r="D9" s="61" t="s">
        <v>56</v>
      </c>
      <c r="E9" s="144">
        <v>100</v>
      </c>
      <c r="F9" s="108"/>
      <c r="G9" s="81">
        <f t="shared" si="0"/>
        <v>0</v>
      </c>
      <c r="H9" s="42"/>
      <c r="I9" s="81">
        <f t="shared" si="1"/>
        <v>0</v>
      </c>
      <c r="J9" s="82">
        <f t="shared" si="2"/>
        <v>0</v>
      </c>
      <c r="K9" s="81">
        <f t="shared" si="3"/>
        <v>0</v>
      </c>
    </row>
    <row r="10" spans="1:13" ht="25.5" x14ac:dyDescent="0.2">
      <c r="A10" s="144" t="s">
        <v>41</v>
      </c>
      <c r="B10" s="84" t="s">
        <v>140</v>
      </c>
      <c r="C10" s="144"/>
      <c r="D10" s="61" t="s">
        <v>56</v>
      </c>
      <c r="E10" s="144">
        <v>40</v>
      </c>
      <c r="F10" s="108"/>
      <c r="G10" s="81">
        <f t="shared" si="0"/>
        <v>0</v>
      </c>
      <c r="H10" s="42"/>
      <c r="I10" s="81">
        <f t="shared" si="1"/>
        <v>0</v>
      </c>
      <c r="J10" s="82">
        <f t="shared" si="2"/>
        <v>0</v>
      </c>
      <c r="K10" s="81">
        <f t="shared" si="3"/>
        <v>0</v>
      </c>
      <c r="L10" s="38"/>
    </row>
    <row r="11" spans="1:13" ht="33.75" customHeight="1" x14ac:dyDescent="0.2">
      <c r="A11" s="144">
        <v>9</v>
      </c>
      <c r="B11" s="84" t="s">
        <v>141</v>
      </c>
      <c r="C11" s="40"/>
      <c r="D11" s="209" t="s">
        <v>142</v>
      </c>
      <c r="E11" s="204"/>
      <c r="F11" s="80"/>
      <c r="G11" s="81">
        <f>F11</f>
        <v>0</v>
      </c>
      <c r="H11" s="42"/>
      <c r="I11" s="81">
        <f>G11*H11</f>
        <v>0</v>
      </c>
      <c r="J11" s="82">
        <f>G11</f>
        <v>0</v>
      </c>
      <c r="K11" s="81">
        <f>G11+I11</f>
        <v>0</v>
      </c>
    </row>
    <row r="12" spans="1:13" s="35" customFormat="1" ht="25.5" customHeight="1" x14ac:dyDescent="0.2">
      <c r="A12" s="202" t="s">
        <v>203</v>
      </c>
      <c r="B12" s="177"/>
      <c r="C12" s="177"/>
      <c r="D12" s="177"/>
      <c r="E12" s="177"/>
      <c r="F12" s="178"/>
      <c r="G12" s="79">
        <f>SUM(G3:G11)</f>
        <v>0</v>
      </c>
      <c r="H12" s="79"/>
      <c r="I12" s="79">
        <f>SUM(I3:I11)</f>
        <v>0</v>
      </c>
      <c r="J12" s="79">
        <f>G12</f>
        <v>0</v>
      </c>
      <c r="K12" s="79">
        <f>SUM(K3:K11)</f>
        <v>0</v>
      </c>
      <c r="M12" s="128"/>
    </row>
    <row r="13" spans="1:13" x14ac:dyDescent="0.2">
      <c r="G13" s="77"/>
    </row>
    <row r="14" spans="1:13" x14ac:dyDescent="0.2">
      <c r="K14" s="83"/>
    </row>
    <row r="15" spans="1:13" x14ac:dyDescent="0.2">
      <c r="G15" s="77"/>
      <c r="I15" s="77"/>
      <c r="K15" s="77"/>
    </row>
    <row r="21" spans="7:7" x14ac:dyDescent="0.2">
      <c r="G21" s="77"/>
    </row>
  </sheetData>
  <mergeCells count="3">
    <mergeCell ref="A12:F12"/>
    <mergeCell ref="A1:J1"/>
    <mergeCell ref="D11:E11"/>
  </mergeCells>
  <phoneticPr fontId="3" type="noConversion"/>
  <pageMargins left="0.19685039370078741" right="0.19685039370078741" top="0.59055118110236215" bottom="0.59055118110236215" header="0" footer="0"/>
  <pageSetup paperSize="9" orientation="landscape" r:id="rId1"/>
  <headerFooter alignWithMargins="0">
    <oddHeader>&amp;L&amp;"Arial,Pogrubiony"FORMULARZ CENOWY&amp;R&amp;"Arial,Pogrubiony"Zał. nr 2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5"/>
  <sheetViews>
    <sheetView zoomScaleNormal="100" workbookViewId="0">
      <selection activeCell="I22" sqref="I22"/>
    </sheetView>
  </sheetViews>
  <sheetFormatPr defaultRowHeight="12.75" x14ac:dyDescent="0.2"/>
  <cols>
    <col min="1" max="1" width="4" style="25" customWidth="1"/>
    <col min="2" max="2" width="56.7109375" style="22" customWidth="1"/>
    <col min="3" max="3" width="10.85546875" style="25" customWidth="1"/>
    <col min="4" max="4" width="9.140625" style="25"/>
    <col min="5" max="5" width="11.140625" style="25" customWidth="1"/>
    <col min="6" max="6" width="11.28515625" style="25" customWidth="1"/>
    <col min="7" max="7" width="5.42578125" style="25" customWidth="1"/>
    <col min="8" max="8" width="10.42578125" style="25" customWidth="1"/>
    <col min="9" max="9" width="11.5703125" style="25" customWidth="1"/>
    <col min="10" max="10" width="14" style="25" customWidth="1"/>
    <col min="11" max="16384" width="9.140625" style="22"/>
  </cols>
  <sheetData>
    <row r="1" spans="1:12" ht="27.75" customHeight="1" x14ac:dyDescent="0.2">
      <c r="A1" s="197" t="s">
        <v>368</v>
      </c>
      <c r="B1" s="174"/>
      <c r="C1" s="174"/>
      <c r="D1" s="174"/>
      <c r="E1" s="174"/>
      <c r="F1" s="174"/>
      <c r="G1" s="174"/>
      <c r="H1" s="174"/>
      <c r="I1" s="174"/>
      <c r="J1" s="104" t="str">
        <f>'Pakiet 1'!K1</f>
        <v>45/2020/PN</v>
      </c>
    </row>
    <row r="2" spans="1:12" ht="25.5" x14ac:dyDescent="0.2">
      <c r="A2" s="5" t="s">
        <v>29</v>
      </c>
      <c r="B2" s="151" t="s">
        <v>80</v>
      </c>
      <c r="C2" s="153" t="s">
        <v>22</v>
      </c>
      <c r="D2" s="143" t="s">
        <v>26</v>
      </c>
      <c r="E2" s="143" t="s">
        <v>54</v>
      </c>
      <c r="F2" s="143" t="s">
        <v>27</v>
      </c>
      <c r="G2" s="143" t="s">
        <v>204</v>
      </c>
      <c r="H2" s="143" t="s">
        <v>36</v>
      </c>
      <c r="I2" s="143" t="s">
        <v>55</v>
      </c>
      <c r="J2" s="143" t="s">
        <v>28</v>
      </c>
    </row>
    <row r="3" spans="1:12" ht="25.5" x14ac:dyDescent="0.2">
      <c r="A3" s="144">
        <v>1</v>
      </c>
      <c r="B3" s="141" t="s">
        <v>77</v>
      </c>
      <c r="C3" s="144" t="s">
        <v>56</v>
      </c>
      <c r="D3" s="61">
        <v>5000</v>
      </c>
      <c r="E3" s="133"/>
      <c r="F3" s="118">
        <f>D3*E3</f>
        <v>0</v>
      </c>
      <c r="G3" s="42"/>
      <c r="H3" s="118">
        <f>F3*G3</f>
        <v>0</v>
      </c>
      <c r="I3" s="80">
        <f>J3/D3</f>
        <v>0</v>
      </c>
      <c r="J3" s="118">
        <f>F3+H3</f>
        <v>0</v>
      </c>
    </row>
    <row r="4" spans="1:12" ht="25.5" x14ac:dyDescent="0.2">
      <c r="A4" s="144">
        <v>2</v>
      </c>
      <c r="B4" s="152" t="s">
        <v>132</v>
      </c>
      <c r="C4" s="144" t="s">
        <v>74</v>
      </c>
      <c r="D4" s="61">
        <v>3000</v>
      </c>
      <c r="E4" s="133"/>
      <c r="F4" s="118">
        <f t="shared" ref="F4:F14" si="0">D4*E4</f>
        <v>0</v>
      </c>
      <c r="G4" s="42"/>
      <c r="H4" s="118">
        <f t="shared" ref="H4:H14" si="1">F4*G4</f>
        <v>0</v>
      </c>
      <c r="I4" s="80">
        <f t="shared" ref="I4:I14" si="2">J4/D4</f>
        <v>0</v>
      </c>
      <c r="J4" s="118">
        <f t="shared" ref="J4:J14" si="3">F4+H4</f>
        <v>0</v>
      </c>
    </row>
    <row r="5" spans="1:12" x14ac:dyDescent="0.2">
      <c r="A5" s="144">
        <v>3</v>
      </c>
      <c r="B5" s="152" t="s">
        <v>117</v>
      </c>
      <c r="C5" s="144" t="s">
        <v>74</v>
      </c>
      <c r="D5" s="61">
        <v>4000</v>
      </c>
      <c r="E5" s="133"/>
      <c r="F5" s="118">
        <f t="shared" si="0"/>
        <v>0</v>
      </c>
      <c r="G5" s="42"/>
      <c r="H5" s="118">
        <f t="shared" si="1"/>
        <v>0</v>
      </c>
      <c r="I5" s="80">
        <f t="shared" si="2"/>
        <v>0</v>
      </c>
      <c r="J5" s="118">
        <f t="shared" si="3"/>
        <v>0</v>
      </c>
    </row>
    <row r="6" spans="1:12" x14ac:dyDescent="0.2">
      <c r="A6" s="144">
        <v>4</v>
      </c>
      <c r="B6" s="152" t="s">
        <v>118</v>
      </c>
      <c r="C6" s="144" t="s">
        <v>74</v>
      </c>
      <c r="D6" s="61">
        <v>8000</v>
      </c>
      <c r="E6" s="133"/>
      <c r="F6" s="118">
        <f t="shared" si="0"/>
        <v>0</v>
      </c>
      <c r="G6" s="42"/>
      <c r="H6" s="118">
        <f t="shared" si="1"/>
        <v>0</v>
      </c>
      <c r="I6" s="80">
        <f t="shared" si="2"/>
        <v>0</v>
      </c>
      <c r="J6" s="118">
        <f t="shared" si="3"/>
        <v>0</v>
      </c>
    </row>
    <row r="7" spans="1:12" x14ac:dyDescent="0.2">
      <c r="A7" s="144">
        <v>5</v>
      </c>
      <c r="B7" s="152" t="s">
        <v>78</v>
      </c>
      <c r="C7" s="144" t="s">
        <v>74</v>
      </c>
      <c r="D7" s="61">
        <v>6000</v>
      </c>
      <c r="E7" s="133"/>
      <c r="F7" s="118">
        <f t="shared" si="0"/>
        <v>0</v>
      </c>
      <c r="G7" s="42"/>
      <c r="H7" s="118">
        <f t="shared" si="1"/>
        <v>0</v>
      </c>
      <c r="I7" s="80">
        <f t="shared" si="2"/>
        <v>0</v>
      </c>
      <c r="J7" s="118">
        <f t="shared" si="3"/>
        <v>0</v>
      </c>
    </row>
    <row r="8" spans="1:12" ht="25.5" x14ac:dyDescent="0.2">
      <c r="A8" s="144">
        <v>6</v>
      </c>
      <c r="B8" s="152" t="s">
        <v>145</v>
      </c>
      <c r="C8" s="144" t="s">
        <v>56</v>
      </c>
      <c r="D8" s="61">
        <v>4000</v>
      </c>
      <c r="E8" s="133"/>
      <c r="F8" s="118">
        <f t="shared" si="0"/>
        <v>0</v>
      </c>
      <c r="G8" s="42"/>
      <c r="H8" s="118">
        <f t="shared" si="1"/>
        <v>0</v>
      </c>
      <c r="I8" s="80">
        <f t="shared" si="2"/>
        <v>0</v>
      </c>
      <c r="J8" s="118">
        <f t="shared" si="3"/>
        <v>0</v>
      </c>
    </row>
    <row r="9" spans="1:12" x14ac:dyDescent="0.2">
      <c r="A9" s="144">
        <v>7</v>
      </c>
      <c r="B9" s="152" t="s">
        <v>146</v>
      </c>
      <c r="C9" s="144" t="s">
        <v>56</v>
      </c>
      <c r="D9" s="61">
        <v>6000</v>
      </c>
      <c r="E9" s="133"/>
      <c r="F9" s="118">
        <f t="shared" si="0"/>
        <v>0</v>
      </c>
      <c r="G9" s="42"/>
      <c r="H9" s="118">
        <f t="shared" si="1"/>
        <v>0</v>
      </c>
      <c r="I9" s="80">
        <f t="shared" si="2"/>
        <v>0</v>
      </c>
      <c r="J9" s="118">
        <f t="shared" si="3"/>
        <v>0</v>
      </c>
    </row>
    <row r="10" spans="1:12" ht="18.75" customHeight="1" x14ac:dyDescent="0.2">
      <c r="A10" s="144">
        <v>8</v>
      </c>
      <c r="B10" s="152" t="s">
        <v>288</v>
      </c>
      <c r="C10" s="144" t="s">
        <v>56</v>
      </c>
      <c r="D10" s="61">
        <v>1000</v>
      </c>
      <c r="E10" s="133"/>
      <c r="F10" s="118">
        <f t="shared" si="0"/>
        <v>0</v>
      </c>
      <c r="G10" s="42"/>
      <c r="H10" s="118">
        <f t="shared" si="1"/>
        <v>0</v>
      </c>
      <c r="I10" s="80">
        <f t="shared" si="2"/>
        <v>0</v>
      </c>
      <c r="J10" s="118">
        <f t="shared" si="3"/>
        <v>0</v>
      </c>
    </row>
    <row r="11" spans="1:12" x14ac:dyDescent="0.2">
      <c r="A11" s="144">
        <v>9</v>
      </c>
      <c r="B11" s="141" t="s">
        <v>289</v>
      </c>
      <c r="C11" s="144" t="s">
        <v>56</v>
      </c>
      <c r="D11" s="61">
        <v>2000</v>
      </c>
      <c r="E11" s="133"/>
      <c r="F11" s="118">
        <f t="shared" si="0"/>
        <v>0</v>
      </c>
      <c r="G11" s="42"/>
      <c r="H11" s="118">
        <f t="shared" si="1"/>
        <v>0</v>
      </c>
      <c r="I11" s="80">
        <f t="shared" si="2"/>
        <v>0</v>
      </c>
      <c r="J11" s="118">
        <f t="shared" si="3"/>
        <v>0</v>
      </c>
    </row>
    <row r="12" spans="1:12" ht="25.5" x14ac:dyDescent="0.2">
      <c r="A12" s="144">
        <v>10</v>
      </c>
      <c r="B12" s="152" t="s">
        <v>182</v>
      </c>
      <c r="C12" s="144" t="s">
        <v>56</v>
      </c>
      <c r="D12" s="61">
        <v>25</v>
      </c>
      <c r="E12" s="133"/>
      <c r="F12" s="118">
        <f t="shared" si="0"/>
        <v>0</v>
      </c>
      <c r="G12" s="42"/>
      <c r="H12" s="118">
        <f t="shared" si="1"/>
        <v>0</v>
      </c>
      <c r="I12" s="80">
        <f t="shared" si="2"/>
        <v>0</v>
      </c>
      <c r="J12" s="118">
        <f t="shared" si="3"/>
        <v>0</v>
      </c>
    </row>
    <row r="13" spans="1:12" ht="25.5" x14ac:dyDescent="0.2">
      <c r="A13" s="144">
        <v>11</v>
      </c>
      <c r="B13" s="152" t="s">
        <v>183</v>
      </c>
      <c r="C13" s="144" t="s">
        <v>56</v>
      </c>
      <c r="D13" s="61">
        <v>25</v>
      </c>
      <c r="E13" s="133"/>
      <c r="F13" s="118">
        <f t="shared" si="0"/>
        <v>0</v>
      </c>
      <c r="G13" s="42"/>
      <c r="H13" s="118">
        <f t="shared" si="1"/>
        <v>0</v>
      </c>
      <c r="I13" s="80">
        <f t="shared" si="2"/>
        <v>0</v>
      </c>
      <c r="J13" s="118">
        <f t="shared" si="3"/>
        <v>0</v>
      </c>
    </row>
    <row r="14" spans="1:12" ht="25.5" x14ac:dyDescent="0.2">
      <c r="A14" s="144">
        <v>12</v>
      </c>
      <c r="B14" s="152" t="s">
        <v>187</v>
      </c>
      <c r="C14" s="144" t="s">
        <v>56</v>
      </c>
      <c r="D14" s="61">
        <v>50</v>
      </c>
      <c r="E14" s="133"/>
      <c r="F14" s="118">
        <f t="shared" si="0"/>
        <v>0</v>
      </c>
      <c r="G14" s="42"/>
      <c r="H14" s="118">
        <f t="shared" si="1"/>
        <v>0</v>
      </c>
      <c r="I14" s="80">
        <f t="shared" si="2"/>
        <v>0</v>
      </c>
      <c r="J14" s="118">
        <f t="shared" si="3"/>
        <v>0</v>
      </c>
    </row>
    <row r="15" spans="1:12" ht="18" customHeight="1" x14ac:dyDescent="0.2">
      <c r="A15" s="210" t="s">
        <v>50</v>
      </c>
      <c r="B15" s="211"/>
      <c r="C15" s="211"/>
      <c r="D15" s="211"/>
      <c r="E15" s="211"/>
      <c r="F15" s="63">
        <f>SUM(F3:F14)</f>
        <v>0</v>
      </c>
      <c r="G15" s="144"/>
      <c r="H15" s="55">
        <f>SUM(H3:H14)</f>
        <v>0</v>
      </c>
      <c r="I15" s="53"/>
      <c r="J15" s="55">
        <f>SUM(J3:J14)</f>
        <v>0</v>
      </c>
      <c r="L15" s="124"/>
    </row>
  </sheetData>
  <mergeCells count="2">
    <mergeCell ref="A1:I1"/>
    <mergeCell ref="A15:E15"/>
  </mergeCells>
  <phoneticPr fontId="0" type="noConversion"/>
  <pageMargins left="0.26041666666666669" right="0.22916666666666666" top="0.59055118110236215" bottom="0.59055118110236215" header="0" footer="0"/>
  <pageSetup paperSize="9" orientation="landscape" r:id="rId1"/>
  <headerFooter alignWithMargins="0">
    <oddHeader>&amp;L&amp;"Arial,Pogrubiony"FORMULARZ CENOWY&amp;RZał. nr 2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2"/>
  <sheetViews>
    <sheetView tabSelected="1" zoomScaleNormal="100" workbookViewId="0">
      <selection activeCell="A12" sqref="A12:E12"/>
    </sheetView>
  </sheetViews>
  <sheetFormatPr defaultRowHeight="12.75" x14ac:dyDescent="0.2"/>
  <cols>
    <col min="1" max="1" width="4" style="25" customWidth="1"/>
    <col min="2" max="2" width="40.28515625" style="3" customWidth="1"/>
    <col min="3" max="4" width="6.7109375" style="25" customWidth="1"/>
    <col min="5" max="5" width="11" style="25" customWidth="1"/>
    <col min="6" max="6" width="12" style="25" customWidth="1"/>
    <col min="7" max="7" width="7.85546875" style="25" customWidth="1"/>
    <col min="8" max="8" width="10.140625" style="25" bestFit="1" customWidth="1"/>
    <col min="9" max="9" width="10.5703125" style="25" customWidth="1"/>
    <col min="10" max="10" width="11.5703125" style="25" customWidth="1"/>
    <col min="11" max="11" width="9.140625" style="25"/>
    <col min="12" max="16384" width="9.140625" style="3"/>
  </cols>
  <sheetData>
    <row r="1" spans="1:10" ht="33.75" customHeight="1" x14ac:dyDescent="0.2">
      <c r="A1" s="197" t="s">
        <v>319</v>
      </c>
      <c r="B1" s="174"/>
      <c r="C1" s="174"/>
      <c r="D1" s="174"/>
      <c r="E1" s="174"/>
      <c r="F1" s="174"/>
      <c r="G1" s="174"/>
      <c r="H1" s="174"/>
      <c r="I1" s="174"/>
      <c r="J1" s="104" t="str">
        <f>'Pakiet 1'!K1</f>
        <v>45/2020/PN</v>
      </c>
    </row>
    <row r="2" spans="1:10" ht="38.25" x14ac:dyDescent="0.2">
      <c r="A2" s="5" t="s">
        <v>29</v>
      </c>
      <c r="B2" s="113" t="s">
        <v>80</v>
      </c>
      <c r="C2" s="143" t="s">
        <v>22</v>
      </c>
      <c r="D2" s="153" t="s">
        <v>26</v>
      </c>
      <c r="E2" s="143" t="s">
        <v>54</v>
      </c>
      <c r="F2" s="143" t="s">
        <v>27</v>
      </c>
      <c r="G2" s="143" t="s">
        <v>204</v>
      </c>
      <c r="H2" s="143" t="s">
        <v>36</v>
      </c>
      <c r="I2" s="143" t="s">
        <v>55</v>
      </c>
      <c r="J2" s="143" t="s">
        <v>28</v>
      </c>
    </row>
    <row r="3" spans="1:10" ht="51" x14ac:dyDescent="0.2">
      <c r="A3" s="144">
        <v>1</v>
      </c>
      <c r="B3" s="154" t="s">
        <v>260</v>
      </c>
      <c r="C3" s="144" t="s">
        <v>56</v>
      </c>
      <c r="D3" s="61">
        <v>4</v>
      </c>
      <c r="E3" s="114"/>
      <c r="F3" s="81">
        <f>D3*E3</f>
        <v>0</v>
      </c>
      <c r="G3" s="42"/>
      <c r="H3" s="81">
        <f>F3*G3</f>
        <v>0</v>
      </c>
      <c r="I3" s="82">
        <f>J3/D3</f>
        <v>0</v>
      </c>
      <c r="J3" s="81">
        <f>F3+H3</f>
        <v>0</v>
      </c>
    </row>
    <row r="4" spans="1:10" ht="25.5" x14ac:dyDescent="0.2">
      <c r="A4" s="144">
        <v>2</v>
      </c>
      <c r="B4" s="154" t="s">
        <v>261</v>
      </c>
      <c r="C4" s="144" t="s">
        <v>74</v>
      </c>
      <c r="D4" s="61">
        <v>1</v>
      </c>
      <c r="E4" s="114"/>
      <c r="F4" s="81">
        <f t="shared" ref="F4:F11" si="0">D4*E4</f>
        <v>0</v>
      </c>
      <c r="G4" s="42"/>
      <c r="H4" s="81">
        <f t="shared" ref="H4:H11" si="1">F4*G4</f>
        <v>0</v>
      </c>
      <c r="I4" s="82">
        <f t="shared" ref="I4:I11" si="2">J4/D4</f>
        <v>0</v>
      </c>
      <c r="J4" s="81">
        <f t="shared" ref="J4:J11" si="3">F4+H4</f>
        <v>0</v>
      </c>
    </row>
    <row r="5" spans="1:10" ht="25.5" x14ac:dyDescent="0.2">
      <c r="A5" s="144">
        <v>3</v>
      </c>
      <c r="B5" s="154" t="s">
        <v>262</v>
      </c>
      <c r="C5" s="144" t="s">
        <v>74</v>
      </c>
      <c r="D5" s="61">
        <v>4</v>
      </c>
      <c r="E5" s="114"/>
      <c r="F5" s="81">
        <f t="shared" si="0"/>
        <v>0</v>
      </c>
      <c r="G5" s="42"/>
      <c r="H5" s="81">
        <f t="shared" si="1"/>
        <v>0</v>
      </c>
      <c r="I5" s="82">
        <f t="shared" si="2"/>
        <v>0</v>
      </c>
      <c r="J5" s="81">
        <f t="shared" si="3"/>
        <v>0</v>
      </c>
    </row>
    <row r="6" spans="1:10" ht="25.5" x14ac:dyDescent="0.2">
      <c r="A6" s="144">
        <v>4</v>
      </c>
      <c r="B6" s="154" t="s">
        <v>263</v>
      </c>
      <c r="C6" s="144" t="s">
        <v>74</v>
      </c>
      <c r="D6" s="61">
        <v>4</v>
      </c>
      <c r="E6" s="114"/>
      <c r="F6" s="81">
        <f t="shared" si="0"/>
        <v>0</v>
      </c>
      <c r="G6" s="42"/>
      <c r="H6" s="81">
        <f t="shared" si="1"/>
        <v>0</v>
      </c>
      <c r="I6" s="82">
        <f t="shared" si="2"/>
        <v>0</v>
      </c>
      <c r="J6" s="81">
        <f t="shared" si="3"/>
        <v>0</v>
      </c>
    </row>
    <row r="7" spans="1:10" ht="25.5" x14ac:dyDescent="0.2">
      <c r="A7" s="144">
        <v>5</v>
      </c>
      <c r="B7" s="154" t="s">
        <v>264</v>
      </c>
      <c r="C7" s="144" t="s">
        <v>74</v>
      </c>
      <c r="D7" s="61">
        <v>1</v>
      </c>
      <c r="E7" s="114"/>
      <c r="F7" s="81">
        <f t="shared" si="0"/>
        <v>0</v>
      </c>
      <c r="G7" s="42"/>
      <c r="H7" s="81">
        <f t="shared" si="1"/>
        <v>0</v>
      </c>
      <c r="I7" s="82">
        <f t="shared" si="2"/>
        <v>0</v>
      </c>
      <c r="J7" s="81">
        <f t="shared" si="3"/>
        <v>0</v>
      </c>
    </row>
    <row r="8" spans="1:10" ht="25.5" x14ac:dyDescent="0.2">
      <c r="A8" s="144">
        <v>6</v>
      </c>
      <c r="B8" s="154" t="s">
        <v>265</v>
      </c>
      <c r="C8" s="144" t="s">
        <v>56</v>
      </c>
      <c r="D8" s="61">
        <v>4</v>
      </c>
      <c r="E8" s="114"/>
      <c r="F8" s="81">
        <f t="shared" si="0"/>
        <v>0</v>
      </c>
      <c r="G8" s="42"/>
      <c r="H8" s="81">
        <f t="shared" si="1"/>
        <v>0</v>
      </c>
      <c r="I8" s="82">
        <f t="shared" si="2"/>
        <v>0</v>
      </c>
      <c r="J8" s="81">
        <f t="shared" si="3"/>
        <v>0</v>
      </c>
    </row>
    <row r="9" spans="1:10" ht="25.5" x14ac:dyDescent="0.2">
      <c r="A9" s="144">
        <v>7</v>
      </c>
      <c r="B9" s="154" t="s">
        <v>266</v>
      </c>
      <c r="C9" s="144" t="s">
        <v>56</v>
      </c>
      <c r="D9" s="61">
        <v>2</v>
      </c>
      <c r="E9" s="114"/>
      <c r="F9" s="81">
        <f t="shared" si="0"/>
        <v>0</v>
      </c>
      <c r="G9" s="42"/>
      <c r="H9" s="81">
        <f t="shared" si="1"/>
        <v>0</v>
      </c>
      <c r="I9" s="82">
        <f t="shared" si="2"/>
        <v>0</v>
      </c>
      <c r="J9" s="81">
        <f t="shared" si="3"/>
        <v>0</v>
      </c>
    </row>
    <row r="10" spans="1:10" ht="25.5" x14ac:dyDescent="0.2">
      <c r="A10" s="115">
        <v>8</v>
      </c>
      <c r="B10" s="154" t="s">
        <v>369</v>
      </c>
      <c r="C10" s="144" t="s">
        <v>56</v>
      </c>
      <c r="D10" s="61">
        <v>1</v>
      </c>
      <c r="E10" s="114"/>
      <c r="F10" s="81">
        <f t="shared" si="0"/>
        <v>0</v>
      </c>
      <c r="G10" s="42"/>
      <c r="H10" s="81">
        <f t="shared" si="1"/>
        <v>0</v>
      </c>
      <c r="I10" s="82">
        <f t="shared" si="2"/>
        <v>0</v>
      </c>
      <c r="J10" s="81">
        <f t="shared" si="3"/>
        <v>0</v>
      </c>
    </row>
    <row r="11" spans="1:10" ht="25.5" x14ac:dyDescent="0.2">
      <c r="A11" s="144">
        <v>9</v>
      </c>
      <c r="B11" s="154" t="s">
        <v>370</v>
      </c>
      <c r="C11" s="144" t="s">
        <v>56</v>
      </c>
      <c r="D11" s="61">
        <v>2</v>
      </c>
      <c r="E11" s="114"/>
      <c r="F11" s="81">
        <f t="shared" si="0"/>
        <v>0</v>
      </c>
      <c r="G11" s="42"/>
      <c r="H11" s="81">
        <f t="shared" si="1"/>
        <v>0</v>
      </c>
      <c r="I11" s="82">
        <f t="shared" si="2"/>
        <v>0</v>
      </c>
      <c r="J11" s="81">
        <f t="shared" si="3"/>
        <v>0</v>
      </c>
    </row>
    <row r="12" spans="1:10" x14ac:dyDescent="0.2">
      <c r="A12" s="188" t="s">
        <v>50</v>
      </c>
      <c r="B12" s="181"/>
      <c r="C12" s="181"/>
      <c r="D12" s="181"/>
      <c r="E12" s="181"/>
      <c r="F12" s="63">
        <f>SUM(F3:F11)</f>
        <v>0</v>
      </c>
      <c r="G12" s="144"/>
      <c r="H12" s="55">
        <f>SUM(H3:H11)</f>
        <v>0</v>
      </c>
      <c r="I12" s="53"/>
      <c r="J12" s="55">
        <f>SUM(J3:J11)</f>
        <v>0</v>
      </c>
    </row>
  </sheetData>
  <mergeCells count="2">
    <mergeCell ref="A1:I1"/>
    <mergeCell ref="A12:E12"/>
  </mergeCells>
  <pageMargins left="0.42708333333333331" right="0.41666666666666669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7"/>
  <sheetViews>
    <sheetView zoomScaleNormal="100" workbookViewId="0">
      <selection sqref="A1:I1"/>
    </sheetView>
  </sheetViews>
  <sheetFormatPr defaultRowHeight="12.75" x14ac:dyDescent="0.2"/>
  <cols>
    <col min="1" max="1" width="20.7109375" style="3" customWidth="1"/>
    <col min="2" max="2" width="15" style="3" customWidth="1"/>
    <col min="3" max="3" width="14.5703125" style="3" customWidth="1"/>
    <col min="4" max="4" width="19.140625" style="3" customWidth="1"/>
    <col min="5" max="8" width="9.140625" style="3"/>
    <col min="9" max="9" width="15.28515625" style="3" customWidth="1"/>
    <col min="10" max="10" width="12.28515625" style="3" customWidth="1"/>
    <col min="11" max="16384" width="9.140625" style="3"/>
  </cols>
  <sheetData>
    <row r="1" spans="1:10" ht="37.5" customHeight="1" x14ac:dyDescent="0.2">
      <c r="A1" s="212" t="s">
        <v>270</v>
      </c>
      <c r="B1" s="206"/>
      <c r="C1" s="206"/>
      <c r="D1" s="206"/>
      <c r="E1" s="206"/>
      <c r="F1" s="206"/>
      <c r="G1" s="206"/>
      <c r="H1" s="206"/>
      <c r="I1" s="206"/>
      <c r="J1" s="59" t="str">
        <f>'Pakiet 1'!K1</f>
        <v>45/2020/PN</v>
      </c>
    </row>
    <row r="2" spans="1:10" ht="19.5" customHeight="1" x14ac:dyDescent="0.2">
      <c r="A2" s="168" t="s">
        <v>267</v>
      </c>
      <c r="B2" s="168"/>
      <c r="C2" s="168"/>
      <c r="D2" s="168"/>
      <c r="E2" s="168"/>
      <c r="F2" s="168"/>
      <c r="G2" s="168"/>
      <c r="H2" s="168"/>
      <c r="I2" s="168"/>
      <c r="J2" s="168"/>
    </row>
    <row r="3" spans="1:10" ht="19.5" customHeight="1" x14ac:dyDescent="0.2">
      <c r="A3" s="168" t="s">
        <v>268</v>
      </c>
      <c r="B3" s="168"/>
      <c r="C3" s="168"/>
      <c r="D3" s="168"/>
      <c r="E3" s="168"/>
      <c r="F3" s="168"/>
      <c r="G3" s="168"/>
      <c r="H3" s="168"/>
      <c r="I3" s="168"/>
      <c r="J3" s="168"/>
    </row>
    <row r="4" spans="1:10" ht="19.5" customHeight="1" x14ac:dyDescent="0.2">
      <c r="A4" s="168" t="s">
        <v>269</v>
      </c>
      <c r="B4" s="168"/>
      <c r="C4" s="168"/>
      <c r="D4" s="168"/>
      <c r="E4" s="168"/>
      <c r="F4" s="168"/>
      <c r="G4" s="168"/>
      <c r="H4" s="168"/>
      <c r="I4" s="168"/>
      <c r="J4" s="168"/>
    </row>
    <row r="6" spans="1:10" s="25" customFormat="1" ht="26.25" customHeight="1" x14ac:dyDescent="0.2">
      <c r="A6" s="32" t="s">
        <v>27</v>
      </c>
      <c r="B6" s="80" t="s">
        <v>189</v>
      </c>
      <c r="C6" s="32" t="s">
        <v>36</v>
      </c>
      <c r="D6" s="32" t="s">
        <v>28</v>
      </c>
    </row>
    <row r="7" spans="1:10" s="25" customFormat="1" ht="44.25" customHeight="1" x14ac:dyDescent="0.2">
      <c r="A7" s="80"/>
      <c r="B7" s="116"/>
      <c r="C7" s="80">
        <f>A7*B7</f>
        <v>0</v>
      </c>
      <c r="D7" s="80">
        <f>A7+C7</f>
        <v>0</v>
      </c>
    </row>
  </sheetData>
  <mergeCells count="4">
    <mergeCell ref="A1:I1"/>
    <mergeCell ref="A2:J2"/>
    <mergeCell ref="A3:J3"/>
    <mergeCell ref="A4:J4"/>
  </mergeCells>
  <pageMargins left="0.7" right="0.7" top="0.75" bottom="0.75" header="0.3" footer="0.3"/>
  <pageSetup paperSize="9" orientation="landscape" r:id="rId1"/>
  <headerFooter>
    <oddHeader>&amp;L&amp;"Arial,Pogrubiony"FORMULARZ CENOWY&amp;R&amp;"Arial,Pogrubiony"Zał. nr 2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2"/>
  <sheetViews>
    <sheetView zoomScaleNormal="100" zoomScaleSheetLayoutView="90" workbookViewId="0">
      <selection activeCell="R15" sqref="R15"/>
    </sheetView>
  </sheetViews>
  <sheetFormatPr defaultRowHeight="12.75" x14ac:dyDescent="0.2"/>
  <cols>
    <col min="1" max="1" width="6.28515625" style="25" customWidth="1"/>
    <col min="2" max="2" width="43.28515625" style="3" customWidth="1"/>
    <col min="3" max="3" width="6.7109375" style="25" customWidth="1"/>
    <col min="4" max="4" width="15.28515625" style="25" customWidth="1"/>
    <col min="5" max="5" width="14.140625" style="25" customWidth="1"/>
    <col min="6" max="6" width="5.42578125" style="25" customWidth="1"/>
    <col min="7" max="9" width="14.140625" style="25" customWidth="1"/>
    <col min="10" max="10" width="10.42578125" style="3" customWidth="1"/>
    <col min="11" max="11" width="10.140625" style="3" bestFit="1" customWidth="1"/>
    <col min="12" max="16384" width="9.140625" style="3"/>
  </cols>
  <sheetData>
    <row r="1" spans="1:10" ht="28.5" customHeight="1" x14ac:dyDescent="0.2">
      <c r="A1" s="213" t="s">
        <v>275</v>
      </c>
      <c r="B1" s="213"/>
      <c r="C1" s="213"/>
      <c r="D1" s="213"/>
      <c r="E1" s="213"/>
      <c r="F1" s="213"/>
      <c r="G1" s="213"/>
      <c r="H1" s="213"/>
      <c r="I1" s="25" t="str">
        <f>'Pakiet 1'!K1</f>
        <v>45/2020/PN</v>
      </c>
    </row>
    <row r="2" spans="1:10" ht="25.5" x14ac:dyDescent="0.2">
      <c r="A2" s="29" t="s">
        <v>29</v>
      </c>
      <c r="B2" s="85" t="s">
        <v>21</v>
      </c>
      <c r="C2" s="29" t="s">
        <v>26</v>
      </c>
      <c r="D2" s="29" t="s">
        <v>33</v>
      </c>
      <c r="E2" s="29" t="s">
        <v>27</v>
      </c>
      <c r="F2" s="29" t="s">
        <v>35</v>
      </c>
      <c r="G2" s="29" t="s">
        <v>36</v>
      </c>
      <c r="H2" s="29" t="s">
        <v>34</v>
      </c>
      <c r="I2" s="29" t="s">
        <v>28</v>
      </c>
    </row>
    <row r="3" spans="1:10" ht="25.5" x14ac:dyDescent="0.2">
      <c r="A3" s="29">
        <v>1</v>
      </c>
      <c r="B3" s="84" t="s">
        <v>277</v>
      </c>
      <c r="C3" s="29">
        <v>24</v>
      </c>
      <c r="D3" s="31"/>
      <c r="E3" s="118">
        <f>C3*D3</f>
        <v>0</v>
      </c>
      <c r="F3" s="42"/>
      <c r="G3" s="118">
        <f>E3*F3</f>
        <v>0</v>
      </c>
      <c r="H3" s="80">
        <f>I3/C3</f>
        <v>0</v>
      </c>
      <c r="I3" s="118">
        <f>E3+G3</f>
        <v>0</v>
      </c>
    </row>
    <row r="4" spans="1:10" ht="25.5" x14ac:dyDescent="0.2">
      <c r="A4" s="32">
        <v>2</v>
      </c>
      <c r="B4" s="84" t="s">
        <v>276</v>
      </c>
      <c r="C4" s="29">
        <v>24</v>
      </c>
      <c r="D4" s="31"/>
      <c r="E4" s="118">
        <f t="shared" ref="E4:E5" si="0">C4*D4</f>
        <v>0</v>
      </c>
      <c r="F4" s="42"/>
      <c r="G4" s="118">
        <f t="shared" ref="G4:G5" si="1">E4*F4</f>
        <v>0</v>
      </c>
      <c r="H4" s="80">
        <f t="shared" ref="H4:H5" si="2">I4/C4</f>
        <v>0</v>
      </c>
      <c r="I4" s="118">
        <f t="shared" ref="I4:I5" si="3">E4+G4</f>
        <v>0</v>
      </c>
    </row>
    <row r="5" spans="1:10" ht="25.5" x14ac:dyDescent="0.2">
      <c r="A5" s="29">
        <v>3</v>
      </c>
      <c r="B5" s="84" t="s">
        <v>278</v>
      </c>
      <c r="C5" s="29">
        <v>24</v>
      </c>
      <c r="D5" s="31"/>
      <c r="E5" s="118">
        <f t="shared" si="0"/>
        <v>0</v>
      </c>
      <c r="F5" s="42"/>
      <c r="G5" s="118">
        <f t="shared" si="1"/>
        <v>0</v>
      </c>
      <c r="H5" s="80">
        <f t="shared" si="2"/>
        <v>0</v>
      </c>
      <c r="I5" s="118">
        <f t="shared" si="3"/>
        <v>0</v>
      </c>
    </row>
    <row r="6" spans="1:10" s="131" customFormat="1" ht="32.25" customHeight="1" x14ac:dyDescent="0.2">
      <c r="A6" s="214" t="s">
        <v>50</v>
      </c>
      <c r="B6" s="215"/>
      <c r="C6" s="215"/>
      <c r="D6" s="215"/>
      <c r="E6" s="73">
        <f>SUM(E3:E5)</f>
        <v>0</v>
      </c>
      <c r="F6" s="153"/>
      <c r="G6" s="73">
        <f>SUM(G3:G5)</f>
        <v>0</v>
      </c>
      <c r="H6" s="153"/>
      <c r="I6" s="73">
        <f>SUM(I3:I5)</f>
        <v>0</v>
      </c>
    </row>
    <row r="7" spans="1:10" x14ac:dyDescent="0.2">
      <c r="A7" s="216" t="s">
        <v>271</v>
      </c>
      <c r="B7" s="216"/>
      <c r="C7" s="216"/>
      <c r="D7" s="216"/>
      <c r="E7" s="216"/>
      <c r="F7" s="216"/>
      <c r="G7" s="216"/>
      <c r="H7" s="216"/>
      <c r="I7" s="216"/>
    </row>
    <row r="8" spans="1:10" s="25" customFormat="1" ht="25.5" x14ac:dyDescent="0.2">
      <c r="A8" s="29" t="s">
        <v>272</v>
      </c>
      <c r="B8" s="29" t="s">
        <v>273</v>
      </c>
      <c r="C8" s="29" t="s">
        <v>26</v>
      </c>
      <c r="D8" s="29" t="s">
        <v>279</v>
      </c>
      <c r="E8" s="29" t="s">
        <v>27</v>
      </c>
      <c r="F8" s="29" t="s">
        <v>35</v>
      </c>
      <c r="G8" s="29" t="s">
        <v>36</v>
      </c>
      <c r="H8" s="29" t="s">
        <v>34</v>
      </c>
      <c r="I8" s="29" t="s">
        <v>28</v>
      </c>
      <c r="J8" s="117"/>
    </row>
    <row r="9" spans="1:10" ht="20.25" customHeight="1" thickBot="1" x14ac:dyDescent="0.25">
      <c r="A9" s="72">
        <v>1</v>
      </c>
      <c r="B9" s="120" t="s">
        <v>99</v>
      </c>
      <c r="C9" s="72">
        <v>24</v>
      </c>
      <c r="D9" s="121"/>
      <c r="E9" s="122">
        <f t="shared" ref="E9" si="4">C9*D9</f>
        <v>0</v>
      </c>
      <c r="F9" s="96"/>
      <c r="G9" s="122">
        <f t="shared" ref="G9" si="5">E9*F9</f>
        <v>0</v>
      </c>
      <c r="H9" s="123">
        <f t="shared" ref="H9" si="6">I9/C9</f>
        <v>0</v>
      </c>
      <c r="I9" s="122">
        <f t="shared" ref="I9" si="7">E9+G9</f>
        <v>0</v>
      </c>
      <c r="J9" s="119"/>
    </row>
    <row r="10" spans="1:10" s="131" customFormat="1" ht="32.25" customHeight="1" thickBot="1" x14ac:dyDescent="0.25">
      <c r="A10" s="217" t="s">
        <v>280</v>
      </c>
      <c r="B10" s="218"/>
      <c r="C10" s="218"/>
      <c r="D10" s="218"/>
      <c r="E10" s="129">
        <f>E6+E9</f>
        <v>0</v>
      </c>
      <c r="F10" s="129"/>
      <c r="G10" s="129">
        <f>G6+G9</f>
        <v>0</v>
      </c>
      <c r="H10" s="129"/>
      <c r="I10" s="130">
        <f>I6+I9</f>
        <v>0</v>
      </c>
    </row>
    <row r="11" spans="1:10" ht="24.75" customHeight="1" x14ac:dyDescent="0.2">
      <c r="A11" s="219" t="s">
        <v>274</v>
      </c>
      <c r="B11" s="219"/>
      <c r="C11" s="219"/>
      <c r="D11" s="219"/>
      <c r="E11" s="219"/>
      <c r="F11" s="219"/>
      <c r="G11" s="219"/>
      <c r="H11" s="219"/>
      <c r="I11" s="219"/>
    </row>
    <row r="12" spans="1:10" ht="30.75" customHeight="1" x14ac:dyDescent="0.2">
      <c r="A12" s="223" t="s">
        <v>344</v>
      </c>
      <c r="B12" s="224"/>
      <c r="C12" s="224"/>
      <c r="D12" s="224"/>
      <c r="E12" s="224"/>
      <c r="F12" s="224"/>
      <c r="G12" s="224"/>
      <c r="H12" s="224"/>
      <c r="I12" s="131" t="s">
        <v>347</v>
      </c>
    </row>
    <row r="13" spans="1:10" ht="24" customHeight="1" x14ac:dyDescent="0.2">
      <c r="A13" s="220" t="s">
        <v>345</v>
      </c>
      <c r="B13" s="220"/>
      <c r="C13" s="220"/>
      <c r="D13" s="220"/>
      <c r="E13" s="220"/>
      <c r="F13" s="220"/>
      <c r="G13" s="220"/>
      <c r="H13" s="220"/>
      <c r="I13" s="220"/>
    </row>
    <row r="14" spans="1:10" ht="26.25" customHeight="1" x14ac:dyDescent="0.2">
      <c r="A14" s="143" t="s">
        <v>321</v>
      </c>
      <c r="B14" s="222" t="s">
        <v>322</v>
      </c>
      <c r="C14" s="216"/>
      <c r="D14" s="216"/>
      <c r="E14" s="216"/>
      <c r="F14" s="188" t="s">
        <v>323</v>
      </c>
      <c r="G14" s="188"/>
      <c r="H14" s="188" t="s">
        <v>346</v>
      </c>
      <c r="I14" s="188"/>
    </row>
    <row r="15" spans="1:10" x14ac:dyDescent="0.2">
      <c r="A15" s="144">
        <v>1</v>
      </c>
      <c r="B15" s="216" t="s">
        <v>324</v>
      </c>
      <c r="C15" s="216"/>
      <c r="D15" s="216"/>
      <c r="E15" s="216"/>
      <c r="F15" s="181" t="s">
        <v>325</v>
      </c>
      <c r="G15" s="181"/>
      <c r="H15" s="181"/>
      <c r="I15" s="181"/>
    </row>
    <row r="16" spans="1:10" x14ac:dyDescent="0.2">
      <c r="A16" s="144">
        <v>2</v>
      </c>
      <c r="B16" s="216" t="s">
        <v>326</v>
      </c>
      <c r="C16" s="216"/>
      <c r="D16" s="216"/>
      <c r="E16" s="216"/>
      <c r="F16" s="181" t="s">
        <v>325</v>
      </c>
      <c r="G16" s="181"/>
      <c r="H16" s="181"/>
      <c r="I16" s="181"/>
    </row>
    <row r="17" spans="1:9" x14ac:dyDescent="0.2">
      <c r="A17" s="144">
        <v>3</v>
      </c>
      <c r="B17" s="216" t="s">
        <v>327</v>
      </c>
      <c r="C17" s="216"/>
      <c r="D17" s="216"/>
      <c r="E17" s="216"/>
      <c r="F17" s="181" t="s">
        <v>325</v>
      </c>
      <c r="G17" s="181"/>
      <c r="H17" s="181"/>
      <c r="I17" s="181"/>
    </row>
    <row r="18" spans="1:9" ht="27.75" customHeight="1" x14ac:dyDescent="0.2">
      <c r="A18" s="144">
        <v>4</v>
      </c>
      <c r="B18" s="216" t="s">
        <v>359</v>
      </c>
      <c r="C18" s="216"/>
      <c r="D18" s="216"/>
      <c r="E18" s="216"/>
      <c r="F18" s="181" t="s">
        <v>292</v>
      </c>
      <c r="G18" s="181"/>
      <c r="H18" s="181"/>
      <c r="I18" s="181"/>
    </row>
    <row r="19" spans="1:9" ht="24" customHeight="1" x14ac:dyDescent="0.2">
      <c r="A19" s="143" t="s">
        <v>329</v>
      </c>
      <c r="B19" s="226" t="s">
        <v>330</v>
      </c>
      <c r="C19" s="193"/>
      <c r="D19" s="193"/>
      <c r="E19" s="193"/>
      <c r="F19" s="193"/>
      <c r="G19" s="193"/>
      <c r="H19" s="193"/>
      <c r="I19" s="194"/>
    </row>
    <row r="20" spans="1:9" x14ac:dyDescent="0.2">
      <c r="A20" s="144">
        <v>1</v>
      </c>
      <c r="B20" s="216" t="s">
        <v>331</v>
      </c>
      <c r="C20" s="216"/>
      <c r="D20" s="216"/>
      <c r="E20" s="216"/>
      <c r="F20" s="181" t="s">
        <v>328</v>
      </c>
      <c r="G20" s="181"/>
      <c r="H20" s="225" t="s">
        <v>332</v>
      </c>
      <c r="I20" s="194"/>
    </row>
    <row r="21" spans="1:9" ht="27.75" customHeight="1" x14ac:dyDescent="0.2">
      <c r="A21" s="144">
        <v>2</v>
      </c>
      <c r="B21" s="216" t="s">
        <v>333</v>
      </c>
      <c r="C21" s="216"/>
      <c r="D21" s="216"/>
      <c r="E21" s="216"/>
      <c r="F21" s="181" t="s">
        <v>328</v>
      </c>
      <c r="G21" s="181"/>
      <c r="H21" s="181"/>
      <c r="I21" s="181"/>
    </row>
    <row r="22" spans="1:9" x14ac:dyDescent="0.2">
      <c r="A22" s="144">
        <v>3</v>
      </c>
      <c r="B22" s="216" t="s">
        <v>334</v>
      </c>
      <c r="C22" s="216"/>
      <c r="D22" s="216"/>
      <c r="E22" s="216"/>
      <c r="F22" s="181" t="s">
        <v>328</v>
      </c>
      <c r="G22" s="181"/>
      <c r="H22" s="181"/>
      <c r="I22" s="181"/>
    </row>
    <row r="23" spans="1:9" x14ac:dyDescent="0.2">
      <c r="A23" s="144">
        <v>4</v>
      </c>
      <c r="B23" s="216" t="s">
        <v>335</v>
      </c>
      <c r="C23" s="216"/>
      <c r="D23" s="216"/>
      <c r="E23" s="216"/>
      <c r="F23" s="181" t="s">
        <v>328</v>
      </c>
      <c r="G23" s="181"/>
      <c r="H23" s="221"/>
      <c r="I23" s="181"/>
    </row>
    <row r="24" spans="1:9" x14ac:dyDescent="0.2">
      <c r="A24" s="144">
        <v>5</v>
      </c>
      <c r="B24" s="216" t="s">
        <v>336</v>
      </c>
      <c r="C24" s="216"/>
      <c r="D24" s="216"/>
      <c r="E24" s="216"/>
      <c r="F24" s="181" t="s">
        <v>328</v>
      </c>
      <c r="G24" s="181"/>
      <c r="H24" s="181"/>
      <c r="I24" s="181"/>
    </row>
    <row r="25" spans="1:9" ht="27.75" customHeight="1" x14ac:dyDescent="0.2">
      <c r="A25" s="144">
        <v>6</v>
      </c>
      <c r="B25" s="216" t="s">
        <v>337</v>
      </c>
      <c r="C25" s="216"/>
      <c r="D25" s="216"/>
      <c r="E25" s="216"/>
      <c r="F25" s="181" t="s">
        <v>328</v>
      </c>
      <c r="G25" s="181"/>
      <c r="H25" s="181"/>
      <c r="I25" s="181"/>
    </row>
    <row r="26" spans="1:9" x14ac:dyDescent="0.2">
      <c r="A26" s="144">
        <v>7</v>
      </c>
      <c r="B26" s="216" t="s">
        <v>338</v>
      </c>
      <c r="C26" s="216"/>
      <c r="D26" s="216"/>
      <c r="E26" s="216"/>
      <c r="F26" s="181" t="s">
        <v>328</v>
      </c>
      <c r="G26" s="181"/>
      <c r="H26" s="181"/>
      <c r="I26" s="181"/>
    </row>
    <row r="27" spans="1:9" ht="27.75" customHeight="1" x14ac:dyDescent="0.2">
      <c r="A27" s="144">
        <v>8</v>
      </c>
      <c r="B27" s="216" t="s">
        <v>339</v>
      </c>
      <c r="C27" s="216"/>
      <c r="D27" s="216"/>
      <c r="E27" s="216"/>
      <c r="F27" s="181" t="s">
        <v>328</v>
      </c>
      <c r="G27" s="181"/>
      <c r="H27" s="181"/>
      <c r="I27" s="181"/>
    </row>
    <row r="28" spans="1:9" ht="27.75" customHeight="1" x14ac:dyDescent="0.2">
      <c r="A28" s="144">
        <v>9</v>
      </c>
      <c r="B28" s="216" t="s">
        <v>340</v>
      </c>
      <c r="C28" s="216"/>
      <c r="D28" s="216"/>
      <c r="E28" s="216"/>
      <c r="F28" s="181" t="s">
        <v>328</v>
      </c>
      <c r="G28" s="181"/>
      <c r="H28" s="181"/>
      <c r="I28" s="181"/>
    </row>
    <row r="29" spans="1:9" x14ac:dyDescent="0.2">
      <c r="A29" s="144">
        <v>10</v>
      </c>
      <c r="B29" s="216" t="s">
        <v>341</v>
      </c>
      <c r="C29" s="216"/>
      <c r="D29" s="216"/>
      <c r="E29" s="216"/>
      <c r="F29" s="181" t="s">
        <v>328</v>
      </c>
      <c r="G29" s="181"/>
      <c r="H29" s="181"/>
      <c r="I29" s="181"/>
    </row>
    <row r="30" spans="1:9" x14ac:dyDescent="0.2">
      <c r="A30" s="144">
        <v>11</v>
      </c>
      <c r="B30" s="216" t="s">
        <v>342</v>
      </c>
      <c r="C30" s="216"/>
      <c r="D30" s="216"/>
      <c r="E30" s="216"/>
      <c r="F30" s="181" t="s">
        <v>328</v>
      </c>
      <c r="G30" s="181"/>
      <c r="H30" s="181"/>
      <c r="I30" s="181"/>
    </row>
    <row r="31" spans="1:9" x14ac:dyDescent="0.2">
      <c r="A31" s="144">
        <v>12</v>
      </c>
      <c r="B31" s="216" t="s">
        <v>343</v>
      </c>
      <c r="C31" s="216"/>
      <c r="D31" s="216"/>
      <c r="E31" s="216"/>
      <c r="F31" s="181" t="s">
        <v>328</v>
      </c>
      <c r="G31" s="181"/>
      <c r="H31" s="181"/>
      <c r="I31" s="181"/>
    </row>
    <row r="32" spans="1:9" ht="27.75" customHeight="1" x14ac:dyDescent="0.2">
      <c r="A32" s="144">
        <v>13</v>
      </c>
      <c r="B32" s="216" t="s">
        <v>360</v>
      </c>
      <c r="C32" s="216"/>
      <c r="D32" s="216"/>
      <c r="E32" s="216"/>
      <c r="F32" s="181" t="s">
        <v>328</v>
      </c>
      <c r="G32" s="181"/>
      <c r="H32" s="181"/>
      <c r="I32" s="181"/>
    </row>
  </sheetData>
  <mergeCells count="62">
    <mergeCell ref="A12:H12"/>
    <mergeCell ref="B31:E31"/>
    <mergeCell ref="B32:E32"/>
    <mergeCell ref="H20:I20"/>
    <mergeCell ref="B19:I19"/>
    <mergeCell ref="B26:E26"/>
    <mergeCell ref="B27:E27"/>
    <mergeCell ref="B28:E28"/>
    <mergeCell ref="B29:E29"/>
    <mergeCell ref="B30:E30"/>
    <mergeCell ref="B21:E21"/>
    <mergeCell ref="B22:E22"/>
    <mergeCell ref="B23:E23"/>
    <mergeCell ref="B24:E24"/>
    <mergeCell ref="B25:E25"/>
    <mergeCell ref="B18:E18"/>
    <mergeCell ref="B20:E20"/>
    <mergeCell ref="H14:I14"/>
    <mergeCell ref="B14:E14"/>
    <mergeCell ref="B15:E15"/>
    <mergeCell ref="B16:E16"/>
    <mergeCell ref="B17:E17"/>
    <mergeCell ref="H15:I15"/>
    <mergeCell ref="H18:I18"/>
    <mergeCell ref="H17:I17"/>
    <mergeCell ref="H16:I16"/>
    <mergeCell ref="F18:G18"/>
    <mergeCell ref="F20:G20"/>
    <mergeCell ref="H24:I24"/>
    <mergeCell ref="H23:I23"/>
    <mergeCell ref="H22:I22"/>
    <mergeCell ref="H21:I21"/>
    <mergeCell ref="H29:I29"/>
    <mergeCell ref="H28:I28"/>
    <mergeCell ref="H27:I27"/>
    <mergeCell ref="H26:I26"/>
    <mergeCell ref="H25:I25"/>
    <mergeCell ref="F31:G31"/>
    <mergeCell ref="F32:G32"/>
    <mergeCell ref="H32:I32"/>
    <mergeCell ref="H31:I31"/>
    <mergeCell ref="H30:I30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A13:I13"/>
    <mergeCell ref="F14:G14"/>
    <mergeCell ref="F15:G15"/>
    <mergeCell ref="F16:G16"/>
    <mergeCell ref="F17:G17"/>
    <mergeCell ref="A1:H1"/>
    <mergeCell ref="A6:D6"/>
    <mergeCell ref="A7:I7"/>
    <mergeCell ref="A10:D10"/>
    <mergeCell ref="A11:I11"/>
  </mergeCells>
  <pageMargins left="0.7" right="0.7" top="0.75" bottom="0.75" header="0.3" footer="0.3"/>
  <pageSetup paperSize="9" orientation="landscape" r:id="rId1"/>
  <headerFooter>
    <oddHeader xml:space="preserve">&amp;L&amp;"Arial,Pogrubiony"FORMULARZ CENOWY&amp;RZał. nr 2
</oddHeader>
  </headerFooter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8</vt:i4>
      </vt:variant>
    </vt:vector>
  </HeadingPairs>
  <TitlesOfParts>
    <vt:vector size="22" baseType="lpstr">
      <vt:lpstr>Pakiet 1</vt:lpstr>
      <vt:lpstr>Pakiet 2</vt:lpstr>
      <vt:lpstr>Pakiet 3</vt:lpstr>
      <vt:lpstr>Pakiet 4</vt:lpstr>
      <vt:lpstr>Pakiet 5</vt:lpstr>
      <vt:lpstr>Pakiet 6</vt:lpstr>
      <vt:lpstr>Pakiet 7</vt:lpstr>
      <vt:lpstr>Pakiet 8</vt:lpstr>
      <vt:lpstr>Pakiet 9</vt:lpstr>
      <vt:lpstr>Pakiet 10</vt:lpstr>
      <vt:lpstr>Pakiet 11</vt:lpstr>
      <vt:lpstr>Pakiet 12</vt:lpstr>
      <vt:lpstr>Pakiet 13</vt:lpstr>
      <vt:lpstr>Pakiet 14</vt:lpstr>
      <vt:lpstr>'Pakiet 1'!Obszar_wydruku</vt:lpstr>
      <vt:lpstr>'Pakiet 11'!Obszar_wydruku</vt:lpstr>
      <vt:lpstr>'Pakiet 3'!Obszar_wydruku</vt:lpstr>
      <vt:lpstr>'Pakiet 4'!Obszar_wydruku</vt:lpstr>
      <vt:lpstr>'Pakiet 6'!Obszar_wydruku</vt:lpstr>
      <vt:lpstr>'Pakiet 7'!Obszar_wydruku</vt:lpstr>
      <vt:lpstr>'Pakiet 8'!Obszar_wydruku</vt:lpstr>
      <vt:lpstr>'Pakiet 9'!Obszar_wydruku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WSD</dc:creator>
  <cp:lastModifiedBy>wsduser</cp:lastModifiedBy>
  <cp:lastPrinted>2020-10-21T05:15:32Z</cp:lastPrinted>
  <dcterms:created xsi:type="dcterms:W3CDTF">2006-10-16T07:49:55Z</dcterms:created>
  <dcterms:modified xsi:type="dcterms:W3CDTF">2020-10-21T06:43:54Z</dcterms:modified>
</cp:coreProperties>
</file>