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oje Dokumenty\A PRZETARGI\29-Ortopedia\SIWZ\"/>
    </mc:Choice>
  </mc:AlternateContent>
  <xr:revisionPtr revIDLastSave="0" documentId="13_ncr:1_{0D817945-73F7-4765-ADB5-C583C7130DD4}" xr6:coauthVersionLast="45" xr6:coauthVersionMax="45" xr10:uidLastSave="{00000000-0000-0000-0000-000000000000}"/>
  <bookViews>
    <workbookView xWindow="-120" yWindow="-120" windowWidth="29040" windowHeight="15840" tabRatio="983" xr2:uid="{00000000-000D-0000-FFFF-FFFF00000000}"/>
  </bookViews>
  <sheets>
    <sheet name="Pakiet 1" sheetId="13" r:id="rId1"/>
    <sheet name="Pakiet 2" sheetId="23" r:id="rId2"/>
    <sheet name="Pakiet 3" sheetId="20" r:id="rId3"/>
    <sheet name="Pakiet 4" sheetId="24" r:id="rId4"/>
    <sheet name="Pakiet 5" sheetId="27" r:id="rId5"/>
  </sheets>
  <definedNames>
    <definedName name="_xlnm.Print_Area" localSheetId="4">'Pakiet 5'!$A$1:$L$12</definedName>
    <definedName name="_xlnm.Print_Titles" localSheetId="2">'Pakiet 3'!$2:$2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" i="27" l="1"/>
  <c r="J1" i="24"/>
  <c r="J1" i="20"/>
  <c r="J1" i="23"/>
  <c r="G19" i="20" l="1"/>
  <c r="G18" i="20"/>
  <c r="I18" i="20" s="1"/>
  <c r="H7" i="23"/>
  <c r="H10" i="23"/>
  <c r="H16" i="23"/>
  <c r="J16" i="23" s="1"/>
  <c r="I16" i="23" s="1"/>
  <c r="H23" i="23"/>
  <c r="H26" i="23"/>
  <c r="H32" i="23"/>
  <c r="J32" i="23" s="1"/>
  <c r="I32" i="23" s="1"/>
  <c r="H39" i="23"/>
  <c r="F4" i="23"/>
  <c r="H4" i="23" s="1"/>
  <c r="J4" i="23" s="1"/>
  <c r="I4" i="23" s="1"/>
  <c r="F5" i="23"/>
  <c r="H5" i="23" s="1"/>
  <c r="J5" i="23" s="1"/>
  <c r="I5" i="23" s="1"/>
  <c r="F6" i="23"/>
  <c r="H6" i="23" s="1"/>
  <c r="F7" i="23"/>
  <c r="J7" i="23" s="1"/>
  <c r="I7" i="23" s="1"/>
  <c r="F8" i="23"/>
  <c r="H8" i="23" s="1"/>
  <c r="J8" i="23" s="1"/>
  <c r="I8" i="23" s="1"/>
  <c r="F9" i="23"/>
  <c r="H9" i="23" s="1"/>
  <c r="J9" i="23" s="1"/>
  <c r="I9" i="23" s="1"/>
  <c r="F10" i="23"/>
  <c r="J10" i="23" s="1"/>
  <c r="I10" i="23" s="1"/>
  <c r="F11" i="23"/>
  <c r="H11" i="23" s="1"/>
  <c r="J11" i="23" s="1"/>
  <c r="I11" i="23" s="1"/>
  <c r="F12" i="23"/>
  <c r="H12" i="23" s="1"/>
  <c r="J12" i="23" s="1"/>
  <c r="I12" i="23" s="1"/>
  <c r="F13" i="23"/>
  <c r="H13" i="23" s="1"/>
  <c r="J13" i="23" s="1"/>
  <c r="I13" i="23" s="1"/>
  <c r="F14" i="23"/>
  <c r="F15" i="23"/>
  <c r="H15" i="23" s="1"/>
  <c r="F16" i="23"/>
  <c r="F17" i="23"/>
  <c r="H17" i="23" s="1"/>
  <c r="J17" i="23" s="1"/>
  <c r="I17" i="23" s="1"/>
  <c r="F18" i="23"/>
  <c r="H18" i="23" s="1"/>
  <c r="J18" i="23" s="1"/>
  <c r="I18" i="23" s="1"/>
  <c r="F19" i="23"/>
  <c r="H19" i="23" s="1"/>
  <c r="F20" i="23"/>
  <c r="H20" i="23" s="1"/>
  <c r="J20" i="23" s="1"/>
  <c r="I20" i="23" s="1"/>
  <c r="F21" i="23"/>
  <c r="H21" i="23" s="1"/>
  <c r="J21" i="23" s="1"/>
  <c r="I21" i="23" s="1"/>
  <c r="F22" i="23"/>
  <c r="H22" i="23" s="1"/>
  <c r="F23" i="23"/>
  <c r="J23" i="23" s="1"/>
  <c r="I23" i="23" s="1"/>
  <c r="F24" i="23"/>
  <c r="H24" i="23" s="1"/>
  <c r="J24" i="23" s="1"/>
  <c r="I24" i="23" s="1"/>
  <c r="F25" i="23"/>
  <c r="H25" i="23" s="1"/>
  <c r="J25" i="23" s="1"/>
  <c r="I25" i="23" s="1"/>
  <c r="F26" i="23"/>
  <c r="J26" i="23" s="1"/>
  <c r="I26" i="23" s="1"/>
  <c r="F27" i="23"/>
  <c r="H27" i="23" s="1"/>
  <c r="J27" i="23" s="1"/>
  <c r="I27" i="23" s="1"/>
  <c r="F28" i="23"/>
  <c r="H28" i="23" s="1"/>
  <c r="J28" i="23" s="1"/>
  <c r="I28" i="23" s="1"/>
  <c r="F29" i="23"/>
  <c r="H29" i="23" s="1"/>
  <c r="J29" i="23" s="1"/>
  <c r="I29" i="23" s="1"/>
  <c r="F30" i="23"/>
  <c r="F31" i="23"/>
  <c r="H31" i="23" s="1"/>
  <c r="F32" i="23"/>
  <c r="F33" i="23"/>
  <c r="H33" i="23" s="1"/>
  <c r="J33" i="23" s="1"/>
  <c r="I33" i="23" s="1"/>
  <c r="F34" i="23"/>
  <c r="H34" i="23" s="1"/>
  <c r="J34" i="23" s="1"/>
  <c r="I34" i="23" s="1"/>
  <c r="F35" i="23"/>
  <c r="H35" i="23" s="1"/>
  <c r="F36" i="23"/>
  <c r="H36" i="23" s="1"/>
  <c r="J36" i="23" s="1"/>
  <c r="I36" i="23" s="1"/>
  <c r="F37" i="23"/>
  <c r="H37" i="23" s="1"/>
  <c r="J37" i="23" s="1"/>
  <c r="I37" i="23" s="1"/>
  <c r="F38" i="23"/>
  <c r="H38" i="23" s="1"/>
  <c r="F39" i="23"/>
  <c r="J39" i="23" s="1"/>
  <c r="I39" i="23" s="1"/>
  <c r="F40" i="23"/>
  <c r="H40" i="23" s="1"/>
  <c r="J40" i="23" s="1"/>
  <c r="I40" i="23" s="1"/>
  <c r="G4" i="27"/>
  <c r="G4" i="20"/>
  <c r="I4" i="20" s="1"/>
  <c r="K4" i="20" s="1"/>
  <c r="J4" i="20" s="1"/>
  <c r="G5" i="20"/>
  <c r="I5" i="20" s="1"/>
  <c r="K5" i="20" s="1"/>
  <c r="J5" i="20" s="1"/>
  <c r="G6" i="20"/>
  <c r="I6" i="20" s="1"/>
  <c r="K6" i="20" s="1"/>
  <c r="J6" i="20" s="1"/>
  <c r="G7" i="20"/>
  <c r="I7" i="20" s="1"/>
  <c r="G8" i="20"/>
  <c r="G9" i="20"/>
  <c r="I9" i="20" s="1"/>
  <c r="K9" i="20" s="1"/>
  <c r="J9" i="20" s="1"/>
  <c r="G10" i="20"/>
  <c r="I10" i="20" s="1"/>
  <c r="K10" i="20" s="1"/>
  <c r="J10" i="20" s="1"/>
  <c r="G11" i="20"/>
  <c r="I11" i="20" s="1"/>
  <c r="G12" i="20"/>
  <c r="I12" i="20" s="1"/>
  <c r="K12" i="20" s="1"/>
  <c r="J12" i="20" s="1"/>
  <c r="G13" i="20"/>
  <c r="I13" i="20" s="1"/>
  <c r="K13" i="20" s="1"/>
  <c r="J13" i="20" s="1"/>
  <c r="G14" i="20"/>
  <c r="I14" i="20" s="1"/>
  <c r="G15" i="20"/>
  <c r="I15" i="20" s="1"/>
  <c r="G16" i="20"/>
  <c r="I16" i="20" s="1"/>
  <c r="K16" i="20" s="1"/>
  <c r="J16" i="20" s="1"/>
  <c r="G17" i="20"/>
  <c r="I17" i="20" s="1"/>
  <c r="K17" i="20" s="1"/>
  <c r="J17" i="20" s="1"/>
  <c r="G5" i="13"/>
  <c r="I19" i="20" l="1"/>
  <c r="K19" i="20" s="1"/>
  <c r="J19" i="20" s="1"/>
  <c r="K18" i="20"/>
  <c r="J18" i="20" s="1"/>
  <c r="J30" i="23"/>
  <c r="I30" i="23" s="1"/>
  <c r="J38" i="23"/>
  <c r="I38" i="23" s="1"/>
  <c r="J31" i="23"/>
  <c r="I31" i="23" s="1"/>
  <c r="H30" i="23"/>
  <c r="J22" i="23"/>
  <c r="I22" i="23" s="1"/>
  <c r="J15" i="23"/>
  <c r="I15" i="23" s="1"/>
  <c r="H14" i="23"/>
  <c r="J14" i="23" s="1"/>
  <c r="I14" i="23" s="1"/>
  <c r="J6" i="23"/>
  <c r="I6" i="23" s="1"/>
  <c r="J35" i="23"/>
  <c r="I35" i="23" s="1"/>
  <c r="J19" i="23"/>
  <c r="I19" i="23" s="1"/>
  <c r="K14" i="20"/>
  <c r="J14" i="20" s="1"/>
  <c r="K11" i="20"/>
  <c r="J11" i="20" s="1"/>
  <c r="K7" i="20"/>
  <c r="J7" i="20" s="1"/>
  <c r="K15" i="20"/>
  <c r="J15" i="20" s="1"/>
  <c r="I8" i="20"/>
  <c r="K8" i="20" s="1"/>
  <c r="J8" i="20" s="1"/>
  <c r="G3" i="24"/>
  <c r="I3" i="24" s="1"/>
  <c r="K3" i="24" s="1"/>
  <c r="J3" i="24" s="1"/>
  <c r="G4" i="24"/>
  <c r="I4" i="24" s="1"/>
  <c r="K4" i="24" s="1"/>
  <c r="J4" i="24" s="1"/>
  <c r="G3" i="20"/>
  <c r="I3" i="20" s="1"/>
  <c r="I20" i="20" s="1"/>
  <c r="G20" i="20" l="1"/>
  <c r="I4" i="27"/>
  <c r="K4" i="27" s="1"/>
  <c r="J4" i="27" s="1"/>
  <c r="G3" i="27"/>
  <c r="I3" i="27" s="1"/>
  <c r="K3" i="27" s="1"/>
  <c r="J3" i="27" s="1"/>
  <c r="K5" i="27" l="1"/>
  <c r="I5" i="27"/>
  <c r="G5" i="27"/>
  <c r="G4" i="13"/>
  <c r="I5" i="24" l="1"/>
  <c r="K5" i="24"/>
  <c r="G5" i="24"/>
  <c r="F3" i="23" l="1"/>
  <c r="H3" i="23" l="1"/>
  <c r="J3" i="23" s="1"/>
  <c r="I3" i="23" s="1"/>
  <c r="F41" i="23"/>
  <c r="J41" i="23" s="1"/>
  <c r="H41" i="23" s="1"/>
  <c r="G6" i="13"/>
  <c r="I5" i="13" l="1"/>
  <c r="K5" i="13" s="1"/>
  <c r="J5" i="13" s="1"/>
  <c r="I4" i="13" l="1"/>
  <c r="K4" i="13" l="1"/>
  <c r="I6" i="13"/>
  <c r="K3" i="20"/>
  <c r="J3" i="20" s="1"/>
  <c r="J4" i="13" l="1"/>
  <c r="K6" i="13"/>
  <c r="K20" i="20"/>
</calcChain>
</file>

<file path=xl/sharedStrings.xml><?xml version="1.0" encoding="utf-8"?>
<sst xmlns="http://schemas.openxmlformats.org/spreadsheetml/2006/main" count="286" uniqueCount="162">
  <si>
    <t>L.p</t>
  </si>
  <si>
    <t>Nazwa sprzętu</t>
  </si>
  <si>
    <t>nazwa handlowa</t>
  </si>
  <si>
    <t>jedn. Miary</t>
  </si>
  <si>
    <t>Ilość</t>
  </si>
  <si>
    <t>cena jedn. netto</t>
  </si>
  <si>
    <t>wartość netto</t>
  </si>
  <si>
    <t>VAT%</t>
  </si>
  <si>
    <t>wartość Vat%</t>
  </si>
  <si>
    <t>cena jedn. Brutto</t>
  </si>
  <si>
    <t>wartość brutto</t>
  </si>
  <si>
    <t>1.</t>
  </si>
  <si>
    <t>szt.</t>
  </si>
  <si>
    <t>2szt.</t>
  </si>
  <si>
    <t>2.</t>
  </si>
  <si>
    <t>3.</t>
  </si>
  <si>
    <t>4.</t>
  </si>
  <si>
    <t>opak.</t>
  </si>
  <si>
    <t>5.</t>
  </si>
  <si>
    <t>Razem:</t>
  </si>
  <si>
    <t>6.</t>
  </si>
  <si>
    <t>7.</t>
  </si>
  <si>
    <t>8.</t>
  </si>
  <si>
    <t>9.</t>
  </si>
  <si>
    <t>10.</t>
  </si>
  <si>
    <t>11.</t>
  </si>
  <si>
    <t>12.</t>
  </si>
  <si>
    <t>depozyt</t>
  </si>
  <si>
    <t>Ostrza wymienne do dermatomu typu Goulian, niesterylne, kompatybilne z szablonami dermatomu umożliwiającymi pobranie wycinka o grubości 0,2 mm, 0,25 mm i 0,3 mm, (pakowane po 50 szt. w opakowaniu zbiorczym.)</t>
  </si>
  <si>
    <t>nie dotyczy</t>
  </si>
  <si>
    <t>Umowa depozyt</t>
  </si>
  <si>
    <t>Sterylny pokrowiec jednorazowego użytku endoskopowej głowicy kamery 3D wysokiej rozdzielczości zintegrowanej z optyką i światłowodem (w opak. 16szt.)</t>
  </si>
  <si>
    <t>1 opak. /16szt.</t>
  </si>
  <si>
    <t>Sterylny pokrowiec jednorazowego użytku, ze zintegrowanym mechanizmem blokującym</t>
  </si>
  <si>
    <t>Sterylna bariera pomiędzy niesterylną głowicą/optyką a pacjentem.</t>
  </si>
  <si>
    <t>Kąt patrzenia optyki 30°.</t>
  </si>
  <si>
    <t>Dystalna końcówka szklana dla zapewnienia niezakłóconego czystego obrazu.</t>
  </si>
  <si>
    <t>Zintegrowane przyłącze do systemu mocowania kamery.</t>
  </si>
  <si>
    <t>Nie zawiera latexu.</t>
  </si>
  <si>
    <t>Pokrowiec sterylny, pojedynczo pakowany.</t>
  </si>
  <si>
    <t>W pełni kompatybilny z posiadanymi przez Zamawiającego głowicami/optykami laparoskopowego systemu wizualizacji Einstein Vision 2.0.</t>
  </si>
  <si>
    <t>wartość VAT</t>
  </si>
  <si>
    <t>cena jedn. brutto</t>
  </si>
  <si>
    <t>wartość   brutto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</si>
  <si>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</si>
  <si>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</si>
  <si>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</si>
  <si>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</si>
  <si>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</si>
  <si>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</si>
  <si>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</si>
  <si>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</si>
  <si>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</si>
  <si>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</si>
  <si>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</si>
  <si>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</si>
  <si>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</si>
  <si>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</si>
  <si>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</si>
  <si>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</si>
  <si>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</si>
  <si>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</si>
  <si>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</si>
  <si>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</si>
  <si>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</si>
  <si>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</si>
  <si>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</si>
  <si>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Lp.</t>
  </si>
  <si>
    <t>nr katalogowy, producent</t>
  </si>
  <si>
    <t>rodzaj sprzętu</t>
  </si>
  <si>
    <t>jedn. miary</t>
  </si>
  <si>
    <t>ilość</t>
  </si>
  <si>
    <t>wartość   netto</t>
  </si>
  <si>
    <t xml:space="preserve">Elektrody igłowe spiralne typu korkociąg, średnica 0.6mm, przewód długości 1m, wtyczka touchproof 1.5mm, komplet 6 elektrod (czerwona, zielona, żółta, niebieska, czarna i biała); produkt sterylny jednorazowy, opakowanie zbiorcze 10 kompletów / 60 sztuk. </t>
  </si>
  <si>
    <t>Ssak neurochirurgiczny z funkcją stymulacji monopolarnej, 
(śr. 3mm, dł. robocza 9cm, dł. całkowita 12cm),do bezpośredniej stymulacji dróg korowo-rdzeniowych, w komplecie przewód podłączeniowy i elektroda igłowa (2 biegun), produkt jednorazowy, opakowanie zbiorcze zawiera 5 osobno sterylnie pakowanych kompletów.</t>
  </si>
  <si>
    <t>Elektroda FSR-02 do stymulacji lub odbioru potencjałów wewnątrz/zewnątrz rdzeniowych typu D-wave dł:1,0m;śr.1mm; zakończenia typu touchproof, produkt 
jednorazowy, opakowanie zbiorcze 5 osobno sterylnie 
pakowanych sztuk.</t>
  </si>
  <si>
    <t>Para elektrod igłowych typu Trygon ( dł.igły 30mm, dł. przewodu 1,5 m,zagięte 35st.), wtyczka typu touchproof 1,5 
mm, produkt sterylny jednorazowy, czerwono/czarny, 
opakowanie zbiorcze 10 par</t>
  </si>
  <si>
    <t>Elektroda igłowa referencyjna typu Trygon (dł.igły 20mm, dł. przewodu 3.0m) z płaskim atraumatycznym uchwytem, 
wtyczka typu touchproof 1.5mm, zielona, produkt jednorazowy, opakowanie zbiorcze 10 sterylnych sztuk</t>
  </si>
  <si>
    <t xml:space="preserve">Para elektrod igłowych (dł.igły 6mm, dł. przewodu 1.5m) pediatrycznych, wtyczka typu touchproof 1.5mm przewód przeplot czerwony/czarny, produkt sterylny jednorazowy, opakowanie zbiorcze 10 par. </t>
  </si>
  <si>
    <t xml:space="preserve">Elektroda 4-kanałowa naklejana na rurki intubacyjne rozm. 7-9, powierzchnia elektrody 37x37 w komplecie elektroda neutralna, opakowanie zbiorcze 10szt. </t>
  </si>
  <si>
    <t>Sonda bipolarna, koncentryczna offsetowa do guzow kąta m-m (dł.robocza 13cm, dł.całkowita 24cm, przewód 3m) do 
bezpośredniej stymulacji nerwów, produkt jednorazowy, opakowanie zbiorcze 10 osobno sterylnie pakowanych 
Sztuk.</t>
  </si>
  <si>
    <t>Sonda monopolarna bagnetowa (dł.robocza 13cm, dł.całkowita 23cm, przewód 3m) do stymulacji implantów, w 
komplecie igłowa elektroda neutralna dł igły 20mm, dł przewodu 3m, produkt jednorazowy, opakowanie zbiorcze 
10 osobno sterylnie pakowanych kompletów</t>
  </si>
  <si>
    <t>Sonda bipolarna prosta mikrowidelec ( dł. robocza 4.5cm, przewód 3m) do bezpośredniej stymulacji nerwów, opakowanie zbiorcze 10szt</t>
  </si>
  <si>
    <t>RAZEM</t>
  </si>
  <si>
    <t>Para elektrod igłowych typu Trygon (dł.igły 15mm, dł. przewodu 2.0m) z płaskim atraumatycznym uchwytem, 
wtyczka typu touchproof 1.5mm, produkt sterylny jednorazowy,opakowanie zbiorcze 10 kolorowych par elektrod.</t>
  </si>
  <si>
    <t>Para elektrod igłowych typu Trygon (dł.igły 20mm, dł. przewodu 2.0m) z płaskim atraumatycznym uchwytem, 
wtyczka typu touchproof 1.5mm, produkt sterylny jednorazowy,opakowanie zbiorcze 10 kolorowych par elektrod.</t>
  </si>
  <si>
    <t>Para elektrod igłowych typu Trygon (dł.igły 15mm, dł. przewodu 2.0m) z płaskim atraumatycznym uchwytem, 
wtyczka typu touchproof 1.5mm, produkt sterylny jednorazowy,opakowanie zbiorcze 10 czerwono-czarnych  par elektrod.</t>
  </si>
  <si>
    <t>Para elektrod igłowych typu Trygon (dł.igły 20mm, dł. przewodu 1,5m) z płaskim atraumatycznym uchwytem, 
wtyczka typu touchproof 1.5mm, produkt sterylny jednorazowy,opakowanie zbiorcze 10 czerwono-czarnych  par elektrod.</t>
  </si>
  <si>
    <t>Opis przedmiotu zamówienia</t>
  </si>
  <si>
    <t>nr katalogowy</t>
  </si>
  <si>
    <t>ilosc</t>
  </si>
  <si>
    <t>cena jednostkowa netto</t>
  </si>
  <si>
    <t>VAT %</t>
  </si>
  <si>
    <t>Śruba  Ø 1.5 mm, samogwintująca dł. 4,5,6,8,10,12mm, stop tytanu (TAN), opakowanie zawiera 1szt w klipsie</t>
  </si>
  <si>
    <t>Śruba awaryjna Ø 1.8 mm, samogwintująca dł. 4,5,6,8,10mm, stop tytanu (TAN), opakowanie zawiera 1szt w klipsie</t>
  </si>
  <si>
    <t>Płytka do oczodołu , 12 otworów, grubość 0.4mm, czysty tytan</t>
  </si>
  <si>
    <t>Płytka adaptacyjna 20 otworów, grubość 0.4mm, czysty tytan</t>
  </si>
  <si>
    <t>Płytka Y 3 otwory, grubość 0.4mm, czysty tytan</t>
  </si>
  <si>
    <t>Płyka X 4 otwory, grubość 0.4mm, czysty tytan</t>
  </si>
  <si>
    <t>Płytka adaptacyjna 20 otworów, grubość 0.5mm, czysty tytan</t>
  </si>
  <si>
    <t>Płyka X 4 otwory, grubość 0.5mm, czysty tytan</t>
  </si>
  <si>
    <t>Płytka Y 3 otwory, grubość 0.5mm, czysty tytan</t>
  </si>
  <si>
    <t>Płytka do oczodołu , 12 otworów, grubość 0.5mm, czysty tytan</t>
  </si>
  <si>
    <t>Płytka Y podwójna 6 otworów, grubość 0.5mm czysty tytan</t>
  </si>
  <si>
    <t>Płytka adaptacyjna 20 otworów, grubość 0.7mm, czysty tytan</t>
  </si>
  <si>
    <t>Płytka Y 3 otwory, grubość 0.7mm, czysty tytan</t>
  </si>
  <si>
    <t>Płytka Y podwójna 6 otworów, grubość 0.7mm czysty tytan</t>
  </si>
  <si>
    <t>Płytka adaptacyjna 20 otworów, grubość 0.8mm, czysty tytan</t>
  </si>
  <si>
    <t>Płytka adaptacyjna 20 otworów, grubość 1.25mm, czysty tytan</t>
  </si>
  <si>
    <t>Minipłytka naciskowa, wąska część centralna, 3+3 otwory, grubość 1.0mm, czysty tytan</t>
  </si>
  <si>
    <t>Płytka prosta 20 otworów, grubość 1.5mm, czysty tytan</t>
  </si>
  <si>
    <t>Płytka adaptacyjna 20 otworów, grubość 1.0mm, czysty tytan</t>
  </si>
  <si>
    <t>Śruba Ø 2.0 mm, samogwintująca, długość 5,6,8,10,12,14,16,18mm, stop tytanu (TAN), opakowanie zawiera 1szt w klipsie</t>
  </si>
  <si>
    <t>Śruba Ø 2.4 mm, samogwintująca, długość 5,6,8,10,12mm, stop tytany (TAN), opakowanie zawiera 1szt w klipsie</t>
  </si>
  <si>
    <t xml:space="preserve">Śruba blokująca z nagwintowaną główką Ø 2.0 mm, samowiercąca, długość 6,8,10,12mm, stop tytanu (TAN), opakowanie zawiera 1szt w klipsie. </t>
  </si>
  <si>
    <t xml:space="preserve">Płytka resorbowalna 1.5 do dna oczodołu, rapid sorb, grubość 0,5mm, sterylna w trzech rozmiarach S Ø 24mm,M Ø 30mm,L Ø 35mm, </t>
  </si>
  <si>
    <t>Szpula z drutem do wiązania Ø 0.6 mm, długość 8m, stal nierdzewna</t>
  </si>
  <si>
    <t>Płytka krótka typu L, 3+3 otwory, obustronna, grubośc 0.5mm, czysty tytan</t>
  </si>
  <si>
    <t>Płytka średnia typu L, 3+3 otwory, obustronna, grubośc 0.5mm, czysty tytan</t>
  </si>
  <si>
    <t>Płytka krótka typu L, 3+3 otwory, obustronna, grubośc 0.7mm, czysty tytan</t>
  </si>
  <si>
    <t>Płytka średnia typu L, 3+3 otwory, obustronna, grubośc 0.7mm, czysty tytan</t>
  </si>
  <si>
    <t>Płytka krótka typu L, 3+3 otwory, obustronna, grubośc 0.8mm, czysty tytan</t>
  </si>
  <si>
    <t>Płytka średnia typu L, 3+3 otwory, obustronna, grubośc 0.8mm, czysty tytan</t>
  </si>
  <si>
    <t xml:space="preserve">Płytka  1.5 do dna oczodołu, grubość 0,8mm, sterylna w trzech rozmiarach S 24x24mm,M 30x30mm,L 35x35mm, </t>
  </si>
  <si>
    <t>płytka adaptacyjna resorbowalna 1.5, rapid sorb, 8 otworów, grubość 0.8mm, sterylna</t>
  </si>
  <si>
    <t>Śruba korowa RapidSorb Ø 1.5 mm, długość 4mm, sterylna, opakowanie zawiera 4szt</t>
  </si>
  <si>
    <t>płytka adaptacyjna resorbowalna 2.0, rapid sorb, 8 otworów, grubość 1.2mm, sterylna</t>
  </si>
  <si>
    <t>Śruba korowa RapidSorb Ø 2.0 mm, długość 6mm, sterylna, opakowanie zawiera 4szt</t>
  </si>
  <si>
    <t>1szt.</t>
  </si>
  <si>
    <t>l.p.</t>
  </si>
  <si>
    <t>Śruba  Ø 1.5 mm, samowiercąca, długość 3,4,5,6 mm, stop tytanu (TAN), opakowanie zawiera 1szt w klipsie</t>
  </si>
  <si>
    <t xml:space="preserve">Płytka do dna oczodołu mała, duża, prawa, lewa, czysty tytan </t>
  </si>
  <si>
    <t>Pytka podwójny Y 6 otworów,  grubość 0.4mm, czysty tytan</t>
  </si>
  <si>
    <t>36.</t>
  </si>
  <si>
    <t>37.</t>
  </si>
  <si>
    <t>38.</t>
  </si>
  <si>
    <t>Elektroda 4-kanałowa naklejana na rurki intubacyjne      rozm. 6-7, powierzchnia elektrody 32x29,7 w komplecie elektroda neutralna, opakowanie zbiorcze 10szt</t>
  </si>
  <si>
    <t>Pakiet nr 1- Pokrowiec na kamerę 3D i ostrza wymienne do dermatomu</t>
  </si>
  <si>
    <t>Pakiet nr 2 -  Sprzęt do chirurgii szczękowej</t>
  </si>
  <si>
    <t>Pakiet nr 3 -  Osprzęt do neuromonitoringu</t>
  </si>
  <si>
    <t>Pakiet nr 4-Dreny irygacyjne</t>
  </si>
  <si>
    <t xml:space="preserve">Zaślepka do gwoździ     tytanowych :    dwie srednice zaslepki – mała dla gwozdzi o średnicy od 1,5 do 2,5mm i duża dla gwoździ o średnicy od 3 do 4mm;  zakres dostępnych rozmiarów gwoździ: średnica: 1,5mm o dł. 300mm, śr.2.0mm; 2.5mm; 3.0mm; śr 3.5mm i 4mm o dł. 440mm.; </t>
  </si>
  <si>
    <t>po 2szt z każdego rozmiaru</t>
  </si>
  <si>
    <t>System tytanowych gwozdzi elastycznych , do stabilizacji złamań trzonowych oraz przynasadowych wszystkich kosci długich kończyn u dzieci oraz złaman kosci konczyn górnych u dorosłych, technika wprowadzania umożliwiająca bezpieczne zaopatrywanie złamań u dzieci (bez przechodzenia przez chrząstkę wzrostową); Spłaszczony koniec gwoździa wygięty pod różnym kątem w zależnosci od średnicy gwoździa, ułatwiający wprowadzanie, zapobiegajacy perforacji sciany kosci, oraz zapewniajacy lepsze trzymanie implantu; implanty wykonane z tytanu, z możliwością wykorzystania rezonansu magnetycznego; wszystkie implanty oznaczone kolorystycznie, widoczne oznaczenie laserowe – dla strony wprowadzenia; możliwość blokowania za pomocą zaślepki samotnącej, samogwintującej, z gniazdem na gwóźdz i gładką zewnetrzną osłoną tkanek miękkich, zaślepka wkręcana przy pomocy śrubokręta nasadowego,         
Średnica: 1,5mm o dł. 300mm, śr.2.0mm; 2.5mm; 3.0mm; śr 3.5mm i 4mm Rozmiar do wyboru przez zamawiającego</t>
  </si>
  <si>
    <t>po 2szt z kazdego rozmiaru</t>
  </si>
  <si>
    <t xml:space="preserve">Wymogi: </t>
  </si>
  <si>
    <t>L.p.</t>
  </si>
  <si>
    <t xml:space="preserve">FORMULARZ CENOWY                                                           </t>
  </si>
  <si>
    <t>Dren irygacyjny jednorazowy do pompy płuczącej dł.3,8m do sprzętu Piezomed  30078001 posiadanego w jednostce</t>
  </si>
  <si>
    <r>
      <t>Instrumentarium musi by</t>
    </r>
    <r>
      <rPr>
        <sz val="10"/>
        <color rgb="FF00000A"/>
        <rFont val="Arial"/>
        <family val="2"/>
        <charset val="238"/>
      </rPr>
      <t xml:space="preserve">ć wyposażone w: - przycinak blokowy tnący zapewniający płaską linię cięcia z otworami w bloku tnącym dopasowanymi do danej średnicy gwożdzia, </t>
    </r>
  </si>
  <si>
    <t>Instrukcje w języku polskim w ilości 3 szt. dostarczone wraz z pierwszą dostawą.</t>
  </si>
  <si>
    <t>Wykonawca dostarczy z pierwszą dostawą formularze kart zużycia w ilości zgodnej z zapotrzebowaniem.</t>
  </si>
  <si>
    <t>Implanty sterylne pakowane pojedyńczo w pudełka</t>
  </si>
  <si>
    <t>Wykonawca dostarczy w języku polskim wytyczne, co do mycia, dezynfekcji i sterylizacji instrumentarium.</t>
  </si>
  <si>
    <r>
      <t>Sonda monopolarna do stymulacji śródoperacyjnejnerwów, długość całkowita 16cm, długość robocza 45mm, kąt 30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1"/>
      </rPr>
      <t>. Produkt sterylny, jednorazowy. Opakowanie zbiorcze zawiera 10 szt.</t>
    </r>
  </si>
  <si>
    <t>Kaniula jednorazowego użytku prosta, ostra, rozmiar 22G x 100 x 5. {rodukt sterylny, jednorazowy. Opakowanie zbiorcze 10 szt.</t>
  </si>
  <si>
    <t xml:space="preserve">Dren irygacyjny jednorazowy do pompy płuczącej dł.2,2m do sprzętu Implantmed 30188000 posiadanego w jednostce </t>
  </si>
  <si>
    <t>Instrumentarium wyposażone w narzędzie do nastawiania złamań regulowane z głównym ramieniem o dł. 33,6 cm ; dwa różne wbijaki o dł. 17 cm do zaślepek zakończone: cięciem płąskim i ukośnym w zalezności potrzeby użycia, wkład  śrubokręta  nasadowego do zaślepek o dł. 10 cm zakończony cięciem płąskim w dwóch wersjach dla zaślepek 1.5-2.5 i 3- 4mm; wbijak do gwożdzi zakończony krótkim i dłuższym ramieniem, kompatibilny z :- dodatkowym narzędziem do dokręcenia wbijaka oraz kompatybilny z prowadnicą  o dł. 22,5 cm do młotka; kleszcze ekstrakcyjne o dł. 24 cm zakończone dwoma ramieniami gdzie jedno powinno być ząbkowane a drugie wyprofilowane do trzymania gwozdzia.</t>
  </si>
  <si>
    <t>Wymogi do pozycji 1:</t>
  </si>
  <si>
    <t>wartość Vat %</t>
  </si>
  <si>
    <t>Pakiet nr 5- Gwoździe tytanowe do kości długich</t>
  </si>
  <si>
    <t>29/2020/PN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</si>
</sst>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charset val="238"/>
    </font>
    <font>
      <b/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8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A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9"/>
      <name val="Arial"/>
      <family val="2"/>
      <charset val="238"/>
    </font>
    <font>
      <sz val="9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12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9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2" fontId="1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4" fontId="16" fillId="0" borderId="11" xfId="0" applyNumberFormat="1" applyFont="1" applyBorder="1" applyAlignment="1">
      <alignment horizontal="center" vertical="center" wrapText="1"/>
    </xf>
    <xf numFmtId="9" fontId="16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" fontId="15" fillId="0" borderId="11" xfId="0" applyNumberFormat="1" applyFont="1" applyBorder="1" applyAlignment="1">
      <alignment vertical="center" wrapText="1"/>
    </xf>
    <xf numFmtId="4" fontId="11" fillId="0" borderId="11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1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9" fontId="4" fillId="0" borderId="15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quotePrefix="1" applyFont="1" applyAlignment="1">
      <alignment horizontal="righ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4" fontId="13" fillId="0" borderId="16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1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3">
    <cellStyle name="Normalny" xfId="0" builtinId="0"/>
    <cellStyle name="Normalny 3" xfId="2" xr:uid="{6E1CE123-83F5-497F-A5BC-2117BE508AF3}"/>
    <cellStyle name="Tekst objaśnieni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15"/>
  <sheetViews>
    <sheetView tabSelected="1" zoomScaleNormal="100" workbookViewId="0">
      <selection sqref="A1:J1"/>
    </sheetView>
  </sheetViews>
  <sheetFormatPr defaultRowHeight="15" x14ac:dyDescent="0.25"/>
  <cols>
    <col min="1" max="1" width="4.140625" style="1"/>
    <col min="2" max="2" width="45.28515625" style="1" customWidth="1"/>
    <col min="3" max="3" width="18.28515625" style="1"/>
    <col min="4" max="4" width="6.28515625" style="1"/>
    <col min="5" max="5" width="7.140625" style="1"/>
    <col min="6" max="6" width="8.140625" style="1" bestFit="1" customWidth="1"/>
    <col min="7" max="7" width="9.140625" style="1" bestFit="1" customWidth="1"/>
    <col min="8" max="8" width="6.140625" style="1"/>
    <col min="9" max="9" width="8.7109375" style="1" bestFit="1" customWidth="1"/>
    <col min="10" max="10" width="8.140625" style="1" bestFit="1" customWidth="1"/>
    <col min="11" max="11" width="9.140625" style="1" bestFit="1" customWidth="1"/>
    <col min="12" max="1025" width="8.28515625" style="1"/>
  </cols>
  <sheetData>
    <row r="1" spans="1:1024" ht="30" customHeight="1" x14ac:dyDescent="0.25">
      <c r="A1" s="85" t="s">
        <v>147</v>
      </c>
      <c r="B1" s="86"/>
      <c r="C1" s="86"/>
      <c r="D1" s="86"/>
      <c r="E1" s="86"/>
      <c r="F1" s="86"/>
      <c r="G1" s="86"/>
      <c r="H1" s="86"/>
      <c r="I1" s="86"/>
      <c r="J1" s="86"/>
      <c r="K1" s="83" t="s">
        <v>161</v>
      </c>
      <c r="L1" s="84"/>
    </row>
    <row r="2" spans="1:1024" x14ac:dyDescent="0.25">
      <c r="A2" s="89" t="s">
        <v>137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6" customFormat="1" ht="38.25" x14ac:dyDescent="0.25">
      <c r="A3" s="8" t="s">
        <v>146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30</v>
      </c>
    </row>
    <row r="4" spans="1:1024" ht="51" x14ac:dyDescent="0.25">
      <c r="A4" s="9" t="s">
        <v>11</v>
      </c>
      <c r="B4" s="10" t="s">
        <v>31</v>
      </c>
      <c r="C4" s="11"/>
      <c r="D4" s="11" t="s">
        <v>17</v>
      </c>
      <c r="E4" s="11">
        <v>15</v>
      </c>
      <c r="F4" s="12"/>
      <c r="G4" s="12">
        <f>E4*F4</f>
        <v>0</v>
      </c>
      <c r="H4" s="13"/>
      <c r="I4" s="12">
        <f>G4*H4</f>
        <v>0</v>
      </c>
      <c r="J4" s="12">
        <f>K4/E4</f>
        <v>0</v>
      </c>
      <c r="K4" s="12">
        <f>G4+I4</f>
        <v>0</v>
      </c>
      <c r="L4" s="12" t="s">
        <v>32</v>
      </c>
    </row>
    <row r="5" spans="1:1024" ht="63.75" x14ac:dyDescent="0.25">
      <c r="A5" s="9" t="s">
        <v>14</v>
      </c>
      <c r="B5" s="14" t="s">
        <v>28</v>
      </c>
      <c r="C5" s="11"/>
      <c r="D5" s="11" t="s">
        <v>17</v>
      </c>
      <c r="E5" s="11">
        <v>4</v>
      </c>
      <c r="F5" s="12"/>
      <c r="G5" s="12">
        <f>E5*F5</f>
        <v>0</v>
      </c>
      <c r="H5" s="13"/>
      <c r="I5" s="12">
        <f>G5*H5</f>
        <v>0</v>
      </c>
      <c r="J5" s="12">
        <f>K5/E5</f>
        <v>0</v>
      </c>
      <c r="K5" s="12">
        <f>G5+I5</f>
        <v>0</v>
      </c>
      <c r="L5" s="12" t="s">
        <v>29</v>
      </c>
    </row>
    <row r="6" spans="1:1024" ht="27.75" customHeight="1" x14ac:dyDescent="0.25">
      <c r="A6" s="88" t="s">
        <v>19</v>
      </c>
      <c r="B6" s="88"/>
      <c r="C6" s="88"/>
      <c r="D6" s="88"/>
      <c r="E6" s="88"/>
      <c r="F6" s="88"/>
      <c r="G6" s="16">
        <f>SUM(G4:G5)</f>
        <v>0</v>
      </c>
      <c r="H6" s="15"/>
      <c r="I6" s="16">
        <f>SUM(I4:I5)</f>
        <v>0</v>
      </c>
      <c r="J6" s="16"/>
      <c r="K6" s="16">
        <f>SUM(K4:K5)</f>
        <v>0</v>
      </c>
      <c r="L6" s="17"/>
    </row>
    <row r="7" spans="1:1024" x14ac:dyDescent="0.25">
      <c r="A7" s="18"/>
      <c r="B7" s="91" t="s">
        <v>158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024" x14ac:dyDescent="0.25">
      <c r="A8" s="19" t="s">
        <v>11</v>
      </c>
      <c r="B8" s="87" t="s">
        <v>33</v>
      </c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024" x14ac:dyDescent="0.25">
      <c r="A9" s="19" t="s">
        <v>14</v>
      </c>
      <c r="B9" s="87" t="s">
        <v>34</v>
      </c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024" x14ac:dyDescent="0.25">
      <c r="A10" s="19" t="s">
        <v>15</v>
      </c>
      <c r="B10" s="87" t="s">
        <v>35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024" x14ac:dyDescent="0.25">
      <c r="A11" s="19" t="s">
        <v>16</v>
      </c>
      <c r="B11" s="87" t="s">
        <v>36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1:1024" x14ac:dyDescent="0.25">
      <c r="A12" s="19" t="s">
        <v>18</v>
      </c>
      <c r="B12" s="87" t="s">
        <v>37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spans="1:1024" x14ac:dyDescent="0.25">
      <c r="A13" s="19" t="s">
        <v>20</v>
      </c>
      <c r="B13" s="87" t="s">
        <v>38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024" x14ac:dyDescent="0.25">
      <c r="A14" s="19" t="s">
        <v>21</v>
      </c>
      <c r="B14" s="87" t="s">
        <v>39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024" x14ac:dyDescent="0.25">
      <c r="A15" s="19" t="s">
        <v>22</v>
      </c>
      <c r="B15" s="81" t="s">
        <v>40</v>
      </c>
      <c r="C15" s="81"/>
      <c r="D15" s="81"/>
      <c r="E15" s="81"/>
      <c r="F15" s="81"/>
      <c r="G15" s="81"/>
      <c r="H15" s="82"/>
      <c r="I15" s="82"/>
      <c r="J15" s="82"/>
      <c r="K15" s="82"/>
      <c r="L15" s="82"/>
    </row>
  </sheetData>
  <mergeCells count="13">
    <mergeCell ref="B15:L15"/>
    <mergeCell ref="K1:L1"/>
    <mergeCell ref="A1:J1"/>
    <mergeCell ref="B10:L10"/>
    <mergeCell ref="B11:L11"/>
    <mergeCell ref="B12:L12"/>
    <mergeCell ref="B13:L13"/>
    <mergeCell ref="B14:L14"/>
    <mergeCell ref="A6:F6"/>
    <mergeCell ref="A2:L2"/>
    <mergeCell ref="B7:L7"/>
    <mergeCell ref="B8:L8"/>
    <mergeCell ref="B9:L9"/>
  </mergeCells>
  <pageMargins left="0.375" right="0.38541666666666669" top="0.75" bottom="0.75" header="0.51180555555555496" footer="0.51180555555555496"/>
  <pageSetup paperSize="9" firstPageNumber="0" orientation="landscape" r:id="rId1"/>
  <headerFooter>
    <oddHeader>&amp;L
&amp;R&amp;"Arial,Pogrubiony"&amp;12ZAŁ. NR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100A-E385-43AF-B899-AB3810B5394B}">
  <dimension ref="A1:K42"/>
  <sheetViews>
    <sheetView zoomScaleNormal="100" workbookViewId="0">
      <selection sqref="A1:I1"/>
    </sheetView>
  </sheetViews>
  <sheetFormatPr defaultRowHeight="12.75" x14ac:dyDescent="0.25"/>
  <cols>
    <col min="1" max="1" width="6" style="21" customWidth="1"/>
    <col min="2" max="2" width="45.85546875" style="38" customWidth="1"/>
    <col min="3" max="3" width="12.5703125" style="21" customWidth="1"/>
    <col min="4" max="4" width="5" style="21" customWidth="1"/>
    <col min="5" max="5" width="9.140625" style="21"/>
    <col min="6" max="6" width="12.28515625" style="21" customWidth="1"/>
    <col min="7" max="7" width="6.28515625" style="21" customWidth="1"/>
    <col min="8" max="8" width="12" style="21" customWidth="1"/>
    <col min="9" max="9" width="9.140625" style="21"/>
    <col min="10" max="10" width="11.85546875" style="21" customWidth="1"/>
    <col min="11" max="16384" width="9.140625" style="21"/>
  </cols>
  <sheetData>
    <row r="1" spans="1:11" ht="26.25" customHeight="1" x14ac:dyDescent="0.25">
      <c r="A1" s="98" t="s">
        <v>138</v>
      </c>
      <c r="B1" s="99"/>
      <c r="C1" s="99"/>
      <c r="D1" s="99"/>
      <c r="E1" s="99"/>
      <c r="F1" s="99"/>
      <c r="G1" s="99"/>
      <c r="H1" s="99"/>
      <c r="I1" s="99"/>
      <c r="J1" s="96" t="str">
        <f>'Pakiet 1'!K1</f>
        <v>29/2020/PN</v>
      </c>
      <c r="K1" s="97"/>
    </row>
    <row r="2" spans="1:11" ht="38.25" x14ac:dyDescent="0.25">
      <c r="A2" s="22" t="s">
        <v>129</v>
      </c>
      <c r="B2" s="23" t="s">
        <v>88</v>
      </c>
      <c r="C2" s="24" t="s">
        <v>89</v>
      </c>
      <c r="D2" s="22" t="s">
        <v>90</v>
      </c>
      <c r="E2" s="23" t="s">
        <v>91</v>
      </c>
      <c r="F2" s="25" t="s">
        <v>6</v>
      </c>
      <c r="G2" s="23" t="s">
        <v>92</v>
      </c>
      <c r="H2" s="24" t="s">
        <v>41</v>
      </c>
      <c r="I2" s="24" t="s">
        <v>9</v>
      </c>
      <c r="J2" s="24" t="s">
        <v>10</v>
      </c>
      <c r="K2" s="24" t="s">
        <v>27</v>
      </c>
    </row>
    <row r="3" spans="1:11" ht="38.25" x14ac:dyDescent="0.25">
      <c r="A3" s="26" t="s">
        <v>11</v>
      </c>
      <c r="B3" s="27" t="s">
        <v>93</v>
      </c>
      <c r="C3" s="28"/>
      <c r="D3" s="22">
        <v>100</v>
      </c>
      <c r="E3" s="23"/>
      <c r="F3" s="23">
        <f>D3*E3</f>
        <v>0</v>
      </c>
      <c r="G3" s="29"/>
      <c r="H3" s="23">
        <f>F3*G3</f>
        <v>0</v>
      </c>
      <c r="I3" s="23">
        <f>J3/D3</f>
        <v>0</v>
      </c>
      <c r="J3" s="23">
        <f>F3+H3</f>
        <v>0</v>
      </c>
      <c r="K3" s="30" t="s">
        <v>13</v>
      </c>
    </row>
    <row r="4" spans="1:11" ht="38.25" x14ac:dyDescent="0.25">
      <c r="A4" s="26" t="s">
        <v>14</v>
      </c>
      <c r="B4" s="27" t="s">
        <v>94</v>
      </c>
      <c r="C4" s="31"/>
      <c r="D4" s="22">
        <v>20</v>
      </c>
      <c r="E4" s="23"/>
      <c r="F4" s="23">
        <f t="shared" ref="F4:F40" si="0">D4*E4</f>
        <v>0</v>
      </c>
      <c r="G4" s="29"/>
      <c r="H4" s="23">
        <f t="shared" ref="H4:H40" si="1">F4*G4</f>
        <v>0</v>
      </c>
      <c r="I4" s="23">
        <f t="shared" ref="I4:I40" si="2">J4/D4</f>
        <v>0</v>
      </c>
      <c r="J4" s="23">
        <f t="shared" ref="J4:J40" si="3">F4+H4</f>
        <v>0</v>
      </c>
      <c r="K4" s="30" t="s">
        <v>13</v>
      </c>
    </row>
    <row r="5" spans="1:11" ht="38.25" x14ac:dyDescent="0.25">
      <c r="A5" s="32" t="s">
        <v>15</v>
      </c>
      <c r="B5" s="27" t="s">
        <v>130</v>
      </c>
      <c r="C5" s="33"/>
      <c r="D5" s="22">
        <v>20</v>
      </c>
      <c r="E5" s="23"/>
      <c r="F5" s="23">
        <f t="shared" si="0"/>
        <v>0</v>
      </c>
      <c r="G5" s="29"/>
      <c r="H5" s="23">
        <f t="shared" si="1"/>
        <v>0</v>
      </c>
      <c r="I5" s="23">
        <f t="shared" si="2"/>
        <v>0</v>
      </c>
      <c r="J5" s="23">
        <f t="shared" si="3"/>
        <v>0</v>
      </c>
      <c r="K5" s="30" t="s">
        <v>13</v>
      </c>
    </row>
    <row r="6" spans="1:11" ht="25.5" x14ac:dyDescent="0.25">
      <c r="A6" s="32" t="s">
        <v>16</v>
      </c>
      <c r="B6" s="27" t="s">
        <v>131</v>
      </c>
      <c r="C6" s="33"/>
      <c r="D6" s="22">
        <v>4</v>
      </c>
      <c r="E6" s="23"/>
      <c r="F6" s="23">
        <f t="shared" si="0"/>
        <v>0</v>
      </c>
      <c r="G6" s="29"/>
      <c r="H6" s="23">
        <f t="shared" si="1"/>
        <v>0</v>
      </c>
      <c r="I6" s="23">
        <f t="shared" si="2"/>
        <v>0</v>
      </c>
      <c r="J6" s="23">
        <f t="shared" si="3"/>
        <v>0</v>
      </c>
      <c r="K6" s="30" t="s">
        <v>13</v>
      </c>
    </row>
    <row r="7" spans="1:11" ht="25.5" x14ac:dyDescent="0.25">
      <c r="A7" s="22" t="s">
        <v>18</v>
      </c>
      <c r="B7" s="27" t="s">
        <v>95</v>
      </c>
      <c r="C7" s="30"/>
      <c r="D7" s="22">
        <v>4</v>
      </c>
      <c r="E7" s="23"/>
      <c r="F7" s="23">
        <f t="shared" si="0"/>
        <v>0</v>
      </c>
      <c r="G7" s="29"/>
      <c r="H7" s="23">
        <f t="shared" si="1"/>
        <v>0</v>
      </c>
      <c r="I7" s="23">
        <f t="shared" si="2"/>
        <v>0</v>
      </c>
      <c r="J7" s="23">
        <f t="shared" si="3"/>
        <v>0</v>
      </c>
      <c r="K7" s="30" t="s">
        <v>13</v>
      </c>
    </row>
    <row r="8" spans="1:11" ht="25.5" x14ac:dyDescent="0.25">
      <c r="A8" s="22" t="s">
        <v>20</v>
      </c>
      <c r="B8" s="27" t="s">
        <v>96</v>
      </c>
      <c r="C8" s="30"/>
      <c r="D8" s="22">
        <v>4</v>
      </c>
      <c r="E8" s="23"/>
      <c r="F8" s="23">
        <f t="shared" si="0"/>
        <v>0</v>
      </c>
      <c r="G8" s="29"/>
      <c r="H8" s="23">
        <f t="shared" si="1"/>
        <v>0</v>
      </c>
      <c r="I8" s="23">
        <f t="shared" si="2"/>
        <v>0</v>
      </c>
      <c r="J8" s="23">
        <f t="shared" si="3"/>
        <v>0</v>
      </c>
      <c r="K8" s="30" t="s">
        <v>13</v>
      </c>
    </row>
    <row r="9" spans="1:11" x14ac:dyDescent="0.25">
      <c r="A9" s="22" t="s">
        <v>21</v>
      </c>
      <c r="B9" s="27" t="s">
        <v>97</v>
      </c>
      <c r="C9" s="30"/>
      <c r="D9" s="22">
        <v>4</v>
      </c>
      <c r="E9" s="23"/>
      <c r="F9" s="23">
        <f t="shared" si="0"/>
        <v>0</v>
      </c>
      <c r="G9" s="29"/>
      <c r="H9" s="23">
        <f t="shared" si="1"/>
        <v>0</v>
      </c>
      <c r="I9" s="23">
        <f t="shared" si="2"/>
        <v>0</v>
      </c>
      <c r="J9" s="23">
        <f t="shared" si="3"/>
        <v>0</v>
      </c>
      <c r="K9" s="30" t="s">
        <v>13</v>
      </c>
    </row>
    <row r="10" spans="1:11" ht="25.5" x14ac:dyDescent="0.25">
      <c r="A10" s="22" t="s">
        <v>22</v>
      </c>
      <c r="B10" s="27" t="s">
        <v>132</v>
      </c>
      <c r="C10" s="30"/>
      <c r="D10" s="22">
        <v>4</v>
      </c>
      <c r="E10" s="23"/>
      <c r="F10" s="23">
        <f t="shared" si="0"/>
        <v>0</v>
      </c>
      <c r="G10" s="29"/>
      <c r="H10" s="23">
        <f t="shared" si="1"/>
        <v>0</v>
      </c>
      <c r="I10" s="23">
        <f t="shared" si="2"/>
        <v>0</v>
      </c>
      <c r="J10" s="23">
        <f t="shared" si="3"/>
        <v>0</v>
      </c>
      <c r="K10" s="30" t="s">
        <v>13</v>
      </c>
    </row>
    <row r="11" spans="1:11" x14ac:dyDescent="0.25">
      <c r="A11" s="22" t="s">
        <v>23</v>
      </c>
      <c r="B11" s="27" t="s">
        <v>98</v>
      </c>
      <c r="C11" s="30"/>
      <c r="D11" s="22">
        <v>4</v>
      </c>
      <c r="E11" s="23"/>
      <c r="F11" s="23">
        <f t="shared" si="0"/>
        <v>0</v>
      </c>
      <c r="G11" s="29"/>
      <c r="H11" s="23">
        <f t="shared" si="1"/>
        <v>0</v>
      </c>
      <c r="I11" s="23">
        <f t="shared" si="2"/>
        <v>0</v>
      </c>
      <c r="J11" s="23">
        <f t="shared" si="3"/>
        <v>0</v>
      </c>
      <c r="K11" s="30" t="s">
        <v>13</v>
      </c>
    </row>
    <row r="12" spans="1:11" ht="25.5" x14ac:dyDescent="0.25">
      <c r="A12" s="22" t="s">
        <v>24</v>
      </c>
      <c r="B12" s="27" t="s">
        <v>99</v>
      </c>
      <c r="C12" s="30"/>
      <c r="D12" s="22">
        <v>4</v>
      </c>
      <c r="E12" s="23"/>
      <c r="F12" s="23">
        <f t="shared" si="0"/>
        <v>0</v>
      </c>
      <c r="G12" s="29"/>
      <c r="H12" s="23">
        <f t="shared" si="1"/>
        <v>0</v>
      </c>
      <c r="I12" s="23">
        <f t="shared" si="2"/>
        <v>0</v>
      </c>
      <c r="J12" s="23">
        <f t="shared" si="3"/>
        <v>0</v>
      </c>
      <c r="K12" s="30" t="s">
        <v>13</v>
      </c>
    </row>
    <row r="13" spans="1:11" x14ac:dyDescent="0.25">
      <c r="A13" s="22" t="s">
        <v>25</v>
      </c>
      <c r="B13" s="27" t="s">
        <v>100</v>
      </c>
      <c r="C13" s="30"/>
      <c r="D13" s="22">
        <v>4</v>
      </c>
      <c r="E13" s="23"/>
      <c r="F13" s="23">
        <f t="shared" si="0"/>
        <v>0</v>
      </c>
      <c r="G13" s="29"/>
      <c r="H13" s="23">
        <f t="shared" si="1"/>
        <v>0</v>
      </c>
      <c r="I13" s="23">
        <f t="shared" si="2"/>
        <v>0</v>
      </c>
      <c r="J13" s="23">
        <f t="shared" si="3"/>
        <v>0</v>
      </c>
      <c r="K13" s="30" t="s">
        <v>13</v>
      </c>
    </row>
    <row r="14" spans="1:11" x14ac:dyDescent="0.25">
      <c r="A14" s="22" t="s">
        <v>26</v>
      </c>
      <c r="B14" s="27" t="s">
        <v>101</v>
      </c>
      <c r="C14" s="30"/>
      <c r="D14" s="22">
        <v>4</v>
      </c>
      <c r="E14" s="23"/>
      <c r="F14" s="23">
        <f t="shared" si="0"/>
        <v>0</v>
      </c>
      <c r="G14" s="29"/>
      <c r="H14" s="23">
        <f t="shared" si="1"/>
        <v>0</v>
      </c>
      <c r="I14" s="23">
        <f t="shared" si="2"/>
        <v>0</v>
      </c>
      <c r="J14" s="23">
        <f t="shared" si="3"/>
        <v>0</v>
      </c>
      <c r="K14" s="30" t="s">
        <v>13</v>
      </c>
    </row>
    <row r="15" spans="1:11" ht="25.5" x14ac:dyDescent="0.25">
      <c r="A15" s="22" t="s">
        <v>44</v>
      </c>
      <c r="B15" s="27" t="s">
        <v>102</v>
      </c>
      <c r="C15" s="30"/>
      <c r="D15" s="22">
        <v>4</v>
      </c>
      <c r="E15" s="23"/>
      <c r="F15" s="23">
        <f t="shared" si="0"/>
        <v>0</v>
      </c>
      <c r="G15" s="29"/>
      <c r="H15" s="23">
        <f t="shared" si="1"/>
        <v>0</v>
      </c>
      <c r="I15" s="23">
        <f t="shared" si="2"/>
        <v>0</v>
      </c>
      <c r="J15" s="23">
        <f t="shared" si="3"/>
        <v>0</v>
      </c>
      <c r="K15" s="30" t="s">
        <v>13</v>
      </c>
    </row>
    <row r="16" spans="1:11" ht="25.5" x14ac:dyDescent="0.25">
      <c r="A16" s="22" t="s">
        <v>45</v>
      </c>
      <c r="B16" s="27" t="s">
        <v>103</v>
      </c>
      <c r="C16" s="30"/>
      <c r="D16" s="22">
        <v>4</v>
      </c>
      <c r="E16" s="23"/>
      <c r="F16" s="23">
        <f t="shared" si="0"/>
        <v>0</v>
      </c>
      <c r="G16" s="29"/>
      <c r="H16" s="23">
        <f t="shared" si="1"/>
        <v>0</v>
      </c>
      <c r="I16" s="23">
        <f t="shared" si="2"/>
        <v>0</v>
      </c>
      <c r="J16" s="23">
        <f t="shared" si="3"/>
        <v>0</v>
      </c>
      <c r="K16" s="30" t="s">
        <v>13</v>
      </c>
    </row>
    <row r="17" spans="1:11" ht="25.5" x14ac:dyDescent="0.25">
      <c r="A17" s="22" t="s">
        <v>46</v>
      </c>
      <c r="B17" s="27" t="s">
        <v>104</v>
      </c>
      <c r="C17" s="30"/>
      <c r="D17" s="22">
        <v>4</v>
      </c>
      <c r="E17" s="23"/>
      <c r="F17" s="23">
        <f t="shared" si="0"/>
        <v>0</v>
      </c>
      <c r="G17" s="29"/>
      <c r="H17" s="23">
        <f t="shared" si="1"/>
        <v>0</v>
      </c>
      <c r="I17" s="23">
        <f t="shared" si="2"/>
        <v>0</v>
      </c>
      <c r="J17" s="23">
        <f t="shared" si="3"/>
        <v>0</v>
      </c>
      <c r="K17" s="30" t="s">
        <v>13</v>
      </c>
    </row>
    <row r="18" spans="1:11" x14ac:dyDescent="0.25">
      <c r="A18" s="22" t="s">
        <v>47</v>
      </c>
      <c r="B18" s="27" t="s">
        <v>105</v>
      </c>
      <c r="C18" s="30"/>
      <c r="D18" s="22">
        <v>4</v>
      </c>
      <c r="E18" s="23"/>
      <c r="F18" s="23">
        <f t="shared" si="0"/>
        <v>0</v>
      </c>
      <c r="G18" s="29"/>
      <c r="H18" s="23">
        <f t="shared" si="1"/>
        <v>0</v>
      </c>
      <c r="I18" s="23">
        <f t="shared" si="2"/>
        <v>0</v>
      </c>
      <c r="J18" s="23">
        <f t="shared" si="3"/>
        <v>0</v>
      </c>
      <c r="K18" s="30" t="s">
        <v>13</v>
      </c>
    </row>
    <row r="19" spans="1:11" ht="25.5" x14ac:dyDescent="0.25">
      <c r="A19" s="22" t="s">
        <v>48</v>
      </c>
      <c r="B19" s="27" t="s">
        <v>106</v>
      </c>
      <c r="C19" s="30"/>
      <c r="D19" s="22">
        <v>4</v>
      </c>
      <c r="E19" s="23"/>
      <c r="F19" s="23">
        <f t="shared" si="0"/>
        <v>0</v>
      </c>
      <c r="G19" s="29"/>
      <c r="H19" s="23">
        <f t="shared" si="1"/>
        <v>0</v>
      </c>
      <c r="I19" s="23">
        <f t="shared" si="2"/>
        <v>0</v>
      </c>
      <c r="J19" s="23">
        <f t="shared" si="3"/>
        <v>0</v>
      </c>
      <c r="K19" s="30" t="s">
        <v>13</v>
      </c>
    </row>
    <row r="20" spans="1:11" ht="25.5" x14ac:dyDescent="0.25">
      <c r="A20" s="22" t="s">
        <v>49</v>
      </c>
      <c r="B20" s="27" t="s">
        <v>107</v>
      </c>
      <c r="C20" s="30"/>
      <c r="D20" s="22">
        <v>4</v>
      </c>
      <c r="E20" s="23"/>
      <c r="F20" s="23">
        <f t="shared" si="0"/>
        <v>0</v>
      </c>
      <c r="G20" s="29"/>
      <c r="H20" s="23">
        <f t="shared" si="1"/>
        <v>0</v>
      </c>
      <c r="I20" s="23">
        <f t="shared" si="2"/>
        <v>0</v>
      </c>
      <c r="J20" s="23">
        <f t="shared" si="3"/>
        <v>0</v>
      </c>
      <c r="K20" s="30" t="s">
        <v>13</v>
      </c>
    </row>
    <row r="21" spans="1:11" ht="25.5" x14ac:dyDescent="0.25">
      <c r="A21" s="22" t="s">
        <v>50</v>
      </c>
      <c r="B21" s="27" t="s">
        <v>108</v>
      </c>
      <c r="C21" s="30"/>
      <c r="D21" s="22">
        <v>4</v>
      </c>
      <c r="E21" s="23"/>
      <c r="F21" s="23">
        <f t="shared" si="0"/>
        <v>0</v>
      </c>
      <c r="G21" s="29"/>
      <c r="H21" s="23">
        <f t="shared" si="1"/>
        <v>0</v>
      </c>
      <c r="I21" s="23">
        <f t="shared" si="2"/>
        <v>0</v>
      </c>
      <c r="J21" s="23">
        <f t="shared" si="3"/>
        <v>0</v>
      </c>
      <c r="K21" s="30" t="s">
        <v>13</v>
      </c>
    </row>
    <row r="22" spans="1:11" ht="25.5" x14ac:dyDescent="0.25">
      <c r="A22" s="22" t="s">
        <v>51</v>
      </c>
      <c r="B22" s="27" t="s">
        <v>109</v>
      </c>
      <c r="C22" s="30"/>
      <c r="D22" s="22">
        <v>4</v>
      </c>
      <c r="E22" s="23"/>
      <c r="F22" s="23">
        <f t="shared" si="0"/>
        <v>0</v>
      </c>
      <c r="G22" s="29"/>
      <c r="H22" s="23">
        <f t="shared" si="1"/>
        <v>0</v>
      </c>
      <c r="I22" s="23">
        <f t="shared" si="2"/>
        <v>0</v>
      </c>
      <c r="J22" s="23">
        <f t="shared" si="3"/>
        <v>0</v>
      </c>
      <c r="K22" s="30" t="s">
        <v>13</v>
      </c>
    </row>
    <row r="23" spans="1:11" ht="25.5" x14ac:dyDescent="0.25">
      <c r="A23" s="22" t="s">
        <v>52</v>
      </c>
      <c r="B23" s="27" t="s">
        <v>110</v>
      </c>
      <c r="C23" s="30"/>
      <c r="D23" s="22">
        <v>4</v>
      </c>
      <c r="E23" s="23"/>
      <c r="F23" s="23">
        <f t="shared" si="0"/>
        <v>0</v>
      </c>
      <c r="G23" s="29"/>
      <c r="H23" s="23">
        <f t="shared" si="1"/>
        <v>0</v>
      </c>
      <c r="I23" s="23">
        <f t="shared" si="2"/>
        <v>0</v>
      </c>
      <c r="J23" s="23">
        <f t="shared" si="3"/>
        <v>0</v>
      </c>
      <c r="K23" s="30" t="s">
        <v>13</v>
      </c>
    </row>
    <row r="24" spans="1:11" ht="25.5" x14ac:dyDescent="0.25">
      <c r="A24" s="22" t="s">
        <v>53</v>
      </c>
      <c r="B24" s="27" t="s">
        <v>111</v>
      </c>
      <c r="C24" s="30"/>
      <c r="D24" s="22">
        <v>4</v>
      </c>
      <c r="E24" s="23"/>
      <c r="F24" s="23">
        <f t="shared" si="0"/>
        <v>0</v>
      </c>
      <c r="G24" s="29"/>
      <c r="H24" s="23">
        <f t="shared" si="1"/>
        <v>0</v>
      </c>
      <c r="I24" s="23">
        <f t="shared" si="2"/>
        <v>0</v>
      </c>
      <c r="J24" s="23">
        <f t="shared" si="3"/>
        <v>0</v>
      </c>
      <c r="K24" s="30" t="s">
        <v>13</v>
      </c>
    </row>
    <row r="25" spans="1:11" ht="38.25" x14ac:dyDescent="0.25">
      <c r="A25" s="26" t="s">
        <v>54</v>
      </c>
      <c r="B25" s="27" t="s">
        <v>112</v>
      </c>
      <c r="C25" s="28"/>
      <c r="D25" s="22">
        <v>100</v>
      </c>
      <c r="E25" s="23"/>
      <c r="F25" s="23">
        <f t="shared" si="0"/>
        <v>0</v>
      </c>
      <c r="G25" s="29"/>
      <c r="H25" s="23">
        <f t="shared" si="1"/>
        <v>0</v>
      </c>
      <c r="I25" s="23">
        <f t="shared" si="2"/>
        <v>0</v>
      </c>
      <c r="J25" s="23">
        <f t="shared" si="3"/>
        <v>0</v>
      </c>
      <c r="K25" s="30" t="s">
        <v>13</v>
      </c>
    </row>
    <row r="26" spans="1:11" ht="38.25" x14ac:dyDescent="0.25">
      <c r="A26" s="26" t="s">
        <v>55</v>
      </c>
      <c r="B26" s="27" t="s">
        <v>113</v>
      </c>
      <c r="C26" s="28"/>
      <c r="D26" s="22">
        <v>30</v>
      </c>
      <c r="E26" s="23"/>
      <c r="F26" s="23">
        <f t="shared" si="0"/>
        <v>0</v>
      </c>
      <c r="G26" s="29"/>
      <c r="H26" s="23">
        <f t="shared" si="1"/>
        <v>0</v>
      </c>
      <c r="I26" s="23">
        <f t="shared" si="2"/>
        <v>0</v>
      </c>
      <c r="J26" s="23">
        <f t="shared" si="3"/>
        <v>0</v>
      </c>
      <c r="K26" s="30" t="s">
        <v>13</v>
      </c>
    </row>
    <row r="27" spans="1:11" ht="38.25" x14ac:dyDescent="0.25">
      <c r="A27" s="26" t="s">
        <v>56</v>
      </c>
      <c r="B27" s="27" t="s">
        <v>114</v>
      </c>
      <c r="C27" s="28"/>
      <c r="D27" s="22">
        <v>30</v>
      </c>
      <c r="E27" s="23"/>
      <c r="F27" s="23">
        <f t="shared" si="0"/>
        <v>0</v>
      </c>
      <c r="G27" s="29"/>
      <c r="H27" s="23">
        <f t="shared" si="1"/>
        <v>0</v>
      </c>
      <c r="I27" s="23">
        <f t="shared" si="2"/>
        <v>0</v>
      </c>
      <c r="J27" s="23">
        <f t="shared" si="3"/>
        <v>0</v>
      </c>
      <c r="K27" s="30" t="s">
        <v>13</v>
      </c>
    </row>
    <row r="28" spans="1:11" ht="38.25" x14ac:dyDescent="0.25">
      <c r="A28" s="26" t="s">
        <v>57</v>
      </c>
      <c r="B28" s="27" t="s">
        <v>115</v>
      </c>
      <c r="C28" s="28"/>
      <c r="D28" s="22">
        <v>6</v>
      </c>
      <c r="E28" s="23"/>
      <c r="F28" s="23">
        <f t="shared" si="0"/>
        <v>0</v>
      </c>
      <c r="G28" s="29"/>
      <c r="H28" s="23">
        <f t="shared" si="1"/>
        <v>0</v>
      </c>
      <c r="I28" s="23">
        <f t="shared" si="2"/>
        <v>0</v>
      </c>
      <c r="J28" s="23">
        <f t="shared" si="3"/>
        <v>0</v>
      </c>
      <c r="K28" s="30" t="s">
        <v>13</v>
      </c>
    </row>
    <row r="29" spans="1:11" ht="25.5" x14ac:dyDescent="0.25">
      <c r="A29" s="22" t="s">
        <v>58</v>
      </c>
      <c r="B29" s="27" t="s">
        <v>116</v>
      </c>
      <c r="C29" s="30"/>
      <c r="D29" s="22">
        <v>1</v>
      </c>
      <c r="E29" s="23"/>
      <c r="F29" s="23">
        <f t="shared" si="0"/>
        <v>0</v>
      </c>
      <c r="G29" s="29"/>
      <c r="H29" s="23">
        <f t="shared" si="1"/>
        <v>0</v>
      </c>
      <c r="I29" s="23">
        <f t="shared" si="2"/>
        <v>0</v>
      </c>
      <c r="J29" s="23">
        <f t="shared" si="3"/>
        <v>0</v>
      </c>
      <c r="K29" s="30" t="s">
        <v>128</v>
      </c>
    </row>
    <row r="30" spans="1:11" ht="25.5" x14ac:dyDescent="0.25">
      <c r="A30" s="22" t="s">
        <v>59</v>
      </c>
      <c r="B30" s="27" t="s">
        <v>117</v>
      </c>
      <c r="C30" s="30"/>
      <c r="D30" s="22">
        <v>4</v>
      </c>
      <c r="E30" s="23"/>
      <c r="F30" s="23">
        <f t="shared" si="0"/>
        <v>0</v>
      </c>
      <c r="G30" s="29"/>
      <c r="H30" s="23">
        <f t="shared" si="1"/>
        <v>0</v>
      </c>
      <c r="I30" s="23">
        <f t="shared" si="2"/>
        <v>0</v>
      </c>
      <c r="J30" s="23">
        <f t="shared" si="3"/>
        <v>0</v>
      </c>
      <c r="K30" s="30" t="s">
        <v>13</v>
      </c>
    </row>
    <row r="31" spans="1:11" ht="25.5" x14ac:dyDescent="0.25">
      <c r="A31" s="22" t="s">
        <v>60</v>
      </c>
      <c r="B31" s="27" t="s">
        <v>118</v>
      </c>
      <c r="C31" s="30"/>
      <c r="D31" s="22">
        <v>4</v>
      </c>
      <c r="E31" s="23"/>
      <c r="F31" s="23">
        <f t="shared" si="0"/>
        <v>0</v>
      </c>
      <c r="G31" s="29"/>
      <c r="H31" s="23">
        <f t="shared" si="1"/>
        <v>0</v>
      </c>
      <c r="I31" s="23">
        <f t="shared" si="2"/>
        <v>0</v>
      </c>
      <c r="J31" s="23">
        <f t="shared" si="3"/>
        <v>0</v>
      </c>
      <c r="K31" s="30" t="s">
        <v>13</v>
      </c>
    </row>
    <row r="32" spans="1:11" ht="25.5" x14ac:dyDescent="0.25">
      <c r="A32" s="22" t="s">
        <v>61</v>
      </c>
      <c r="B32" s="34" t="s">
        <v>119</v>
      </c>
      <c r="C32" s="30"/>
      <c r="D32" s="22">
        <v>4</v>
      </c>
      <c r="E32" s="23"/>
      <c r="F32" s="23">
        <f t="shared" si="0"/>
        <v>0</v>
      </c>
      <c r="G32" s="29"/>
      <c r="H32" s="23">
        <f t="shared" si="1"/>
        <v>0</v>
      </c>
      <c r="I32" s="23">
        <f t="shared" si="2"/>
        <v>0</v>
      </c>
      <c r="J32" s="23">
        <f t="shared" si="3"/>
        <v>0</v>
      </c>
      <c r="K32" s="30" t="s">
        <v>13</v>
      </c>
    </row>
    <row r="33" spans="1:11" ht="25.5" x14ac:dyDescent="0.25">
      <c r="A33" s="22" t="s">
        <v>62</v>
      </c>
      <c r="B33" s="34" t="s">
        <v>120</v>
      </c>
      <c r="C33" s="30"/>
      <c r="D33" s="22">
        <v>4</v>
      </c>
      <c r="E33" s="23"/>
      <c r="F33" s="23">
        <f t="shared" si="0"/>
        <v>0</v>
      </c>
      <c r="G33" s="29"/>
      <c r="H33" s="23">
        <f t="shared" si="1"/>
        <v>0</v>
      </c>
      <c r="I33" s="23">
        <f t="shared" si="2"/>
        <v>0</v>
      </c>
      <c r="J33" s="23">
        <f t="shared" si="3"/>
        <v>0</v>
      </c>
      <c r="K33" s="30" t="s">
        <v>13</v>
      </c>
    </row>
    <row r="34" spans="1:11" ht="25.5" x14ac:dyDescent="0.25">
      <c r="A34" s="22" t="s">
        <v>63</v>
      </c>
      <c r="B34" s="34" t="s">
        <v>121</v>
      </c>
      <c r="C34" s="30"/>
      <c r="D34" s="22">
        <v>4</v>
      </c>
      <c r="E34" s="23"/>
      <c r="F34" s="23">
        <f t="shared" si="0"/>
        <v>0</v>
      </c>
      <c r="G34" s="29"/>
      <c r="H34" s="23">
        <f t="shared" si="1"/>
        <v>0</v>
      </c>
      <c r="I34" s="23">
        <f t="shared" si="2"/>
        <v>0</v>
      </c>
      <c r="J34" s="23">
        <f t="shared" si="3"/>
        <v>0</v>
      </c>
      <c r="K34" s="30" t="s">
        <v>13</v>
      </c>
    </row>
    <row r="35" spans="1:11" ht="25.5" x14ac:dyDescent="0.25">
      <c r="A35" s="22" t="s">
        <v>64</v>
      </c>
      <c r="B35" s="34" t="s">
        <v>122</v>
      </c>
      <c r="C35" s="30"/>
      <c r="D35" s="22">
        <v>4</v>
      </c>
      <c r="E35" s="23"/>
      <c r="F35" s="23">
        <f t="shared" si="0"/>
        <v>0</v>
      </c>
      <c r="G35" s="29"/>
      <c r="H35" s="23">
        <f t="shared" si="1"/>
        <v>0</v>
      </c>
      <c r="I35" s="23">
        <f t="shared" si="2"/>
        <v>0</v>
      </c>
      <c r="J35" s="23">
        <f t="shared" si="3"/>
        <v>0</v>
      </c>
      <c r="K35" s="30" t="s">
        <v>13</v>
      </c>
    </row>
    <row r="36" spans="1:11" ht="38.25" x14ac:dyDescent="0.25">
      <c r="A36" s="26" t="s">
        <v>65</v>
      </c>
      <c r="B36" s="27" t="s">
        <v>123</v>
      </c>
      <c r="C36" s="30"/>
      <c r="D36" s="22">
        <v>6</v>
      </c>
      <c r="E36" s="23"/>
      <c r="F36" s="23">
        <f t="shared" si="0"/>
        <v>0</v>
      </c>
      <c r="G36" s="29"/>
      <c r="H36" s="23">
        <f t="shared" si="1"/>
        <v>0</v>
      </c>
      <c r="I36" s="23">
        <f t="shared" si="2"/>
        <v>0</v>
      </c>
      <c r="J36" s="23">
        <f t="shared" si="3"/>
        <v>0</v>
      </c>
      <c r="K36" s="30" t="s">
        <v>13</v>
      </c>
    </row>
    <row r="37" spans="1:11" ht="25.5" x14ac:dyDescent="0.25">
      <c r="A37" s="22" t="s">
        <v>66</v>
      </c>
      <c r="B37" s="27" t="s">
        <v>124</v>
      </c>
      <c r="C37" s="30"/>
      <c r="D37" s="22">
        <v>4</v>
      </c>
      <c r="E37" s="23"/>
      <c r="F37" s="23">
        <f t="shared" si="0"/>
        <v>0</v>
      </c>
      <c r="G37" s="29"/>
      <c r="H37" s="23">
        <f t="shared" si="1"/>
        <v>0</v>
      </c>
      <c r="I37" s="23">
        <f t="shared" si="2"/>
        <v>0</v>
      </c>
      <c r="J37" s="23">
        <f t="shared" si="3"/>
        <v>0</v>
      </c>
      <c r="K37" s="30" t="s">
        <v>13</v>
      </c>
    </row>
    <row r="38" spans="1:11" ht="25.5" x14ac:dyDescent="0.25">
      <c r="A38" s="22" t="s">
        <v>133</v>
      </c>
      <c r="B38" s="27" t="s">
        <v>125</v>
      </c>
      <c r="C38" s="30"/>
      <c r="D38" s="22">
        <v>20</v>
      </c>
      <c r="E38" s="23"/>
      <c r="F38" s="23">
        <f t="shared" si="0"/>
        <v>0</v>
      </c>
      <c r="G38" s="29"/>
      <c r="H38" s="23">
        <f t="shared" si="1"/>
        <v>0</v>
      </c>
      <c r="I38" s="23">
        <f t="shared" si="2"/>
        <v>0</v>
      </c>
      <c r="J38" s="23">
        <f t="shared" si="3"/>
        <v>0</v>
      </c>
      <c r="K38" s="30" t="s">
        <v>13</v>
      </c>
    </row>
    <row r="39" spans="1:11" ht="25.5" x14ac:dyDescent="0.25">
      <c r="A39" s="22" t="s">
        <v>134</v>
      </c>
      <c r="B39" s="27" t="s">
        <v>126</v>
      </c>
      <c r="C39" s="30"/>
      <c r="D39" s="22">
        <v>4</v>
      </c>
      <c r="E39" s="23"/>
      <c r="F39" s="23">
        <f t="shared" si="0"/>
        <v>0</v>
      </c>
      <c r="G39" s="29"/>
      <c r="H39" s="23">
        <f t="shared" si="1"/>
        <v>0</v>
      </c>
      <c r="I39" s="23">
        <f t="shared" si="2"/>
        <v>0</v>
      </c>
      <c r="J39" s="23">
        <f t="shared" si="3"/>
        <v>0</v>
      </c>
      <c r="K39" s="30" t="s">
        <v>13</v>
      </c>
    </row>
    <row r="40" spans="1:11" ht="25.5" x14ac:dyDescent="0.25">
      <c r="A40" s="22" t="s">
        <v>135</v>
      </c>
      <c r="B40" s="27" t="s">
        <v>127</v>
      </c>
      <c r="C40" s="30"/>
      <c r="D40" s="22">
        <v>20</v>
      </c>
      <c r="E40" s="23"/>
      <c r="F40" s="23">
        <f t="shared" si="0"/>
        <v>0</v>
      </c>
      <c r="G40" s="29"/>
      <c r="H40" s="23">
        <f t="shared" si="1"/>
        <v>0</v>
      </c>
      <c r="I40" s="23">
        <f t="shared" si="2"/>
        <v>0</v>
      </c>
      <c r="J40" s="23">
        <f t="shared" si="3"/>
        <v>0</v>
      </c>
      <c r="K40" s="30" t="s">
        <v>13</v>
      </c>
    </row>
    <row r="41" spans="1:11" s="37" customFormat="1" ht="24.75" customHeight="1" x14ac:dyDescent="0.25">
      <c r="A41" s="93" t="s">
        <v>19</v>
      </c>
      <c r="B41" s="94"/>
      <c r="C41" s="94"/>
      <c r="D41" s="94"/>
      <c r="E41" s="95"/>
      <c r="F41" s="35">
        <f>SUM(F3:F40)</f>
        <v>0</v>
      </c>
      <c r="G41" s="35"/>
      <c r="H41" s="35">
        <f>J41-F41</f>
        <v>0</v>
      </c>
      <c r="I41" s="35"/>
      <c r="J41" s="35">
        <f t="shared" ref="J41" si="4">F41*1.08</f>
        <v>0</v>
      </c>
      <c r="K41" s="36"/>
    </row>
    <row r="42" spans="1:11" x14ac:dyDescent="0.25">
      <c r="H42" s="39"/>
      <c r="I42" s="39"/>
      <c r="J42" s="39"/>
    </row>
  </sheetData>
  <mergeCells count="3">
    <mergeCell ref="A41:E41"/>
    <mergeCell ref="J1:K1"/>
    <mergeCell ref="A1:I1"/>
  </mergeCells>
  <phoneticPr fontId="9" type="noConversion"/>
  <pageMargins left="0.40625" right="0.35416666666666669" top="0.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0"/>
  <sheetViews>
    <sheetView zoomScaleNormal="100" workbookViewId="0">
      <selection sqref="A1:I1"/>
    </sheetView>
  </sheetViews>
  <sheetFormatPr defaultRowHeight="15" x14ac:dyDescent="0.25"/>
  <cols>
    <col min="1" max="1" width="4.85546875" style="7" customWidth="1"/>
    <col min="2" max="2" width="53.85546875" style="20" customWidth="1"/>
    <col min="3" max="3" width="14.5703125" style="7" customWidth="1"/>
    <col min="4" max="4" width="7.140625" style="7" customWidth="1"/>
    <col min="5" max="5" width="5.7109375" style="7" customWidth="1"/>
    <col min="6" max="6" width="9" style="7" customWidth="1"/>
    <col min="7" max="7" width="10.28515625" style="7" customWidth="1"/>
    <col min="8" max="8" width="6.140625" style="7" customWidth="1"/>
    <col min="9" max="9" width="8.5703125" style="7" customWidth="1"/>
    <col min="10" max="10" width="9.140625" style="7"/>
    <col min="11" max="11" width="11.28515625" style="7" customWidth="1"/>
    <col min="12" max="16384" width="9.140625" style="7"/>
  </cols>
  <sheetData>
    <row r="1" spans="1:11" x14ac:dyDescent="0.25">
      <c r="A1" s="102" t="s">
        <v>139</v>
      </c>
      <c r="B1" s="103"/>
      <c r="C1" s="103"/>
      <c r="D1" s="103"/>
      <c r="E1" s="103"/>
      <c r="F1" s="103"/>
      <c r="G1" s="103"/>
      <c r="H1" s="103"/>
      <c r="I1" s="103"/>
      <c r="J1" s="101" t="str">
        <f>'Pakiet 1'!K1</f>
        <v>29/2020/PN</v>
      </c>
      <c r="K1" s="101"/>
    </row>
    <row r="2" spans="1:11" s="76" customFormat="1" ht="31.5" customHeight="1" x14ac:dyDescent="0.25">
      <c r="A2" s="73" t="s">
        <v>67</v>
      </c>
      <c r="B2" s="74" t="s">
        <v>69</v>
      </c>
      <c r="C2" s="73" t="s">
        <v>68</v>
      </c>
      <c r="D2" s="73" t="s">
        <v>70</v>
      </c>
      <c r="E2" s="73" t="s">
        <v>71</v>
      </c>
      <c r="F2" s="75" t="s">
        <v>5</v>
      </c>
      <c r="G2" s="75" t="s">
        <v>72</v>
      </c>
      <c r="H2" s="73" t="s">
        <v>7</v>
      </c>
      <c r="I2" s="75" t="s">
        <v>41</v>
      </c>
      <c r="J2" s="75" t="s">
        <v>42</v>
      </c>
      <c r="K2" s="75" t="s">
        <v>43</v>
      </c>
    </row>
    <row r="3" spans="1:11" ht="63.75" x14ac:dyDescent="0.25">
      <c r="A3" s="40" t="s">
        <v>11</v>
      </c>
      <c r="B3" s="52" t="s">
        <v>73</v>
      </c>
      <c r="C3" s="41"/>
      <c r="D3" s="40" t="s">
        <v>17</v>
      </c>
      <c r="E3" s="40">
        <v>5</v>
      </c>
      <c r="F3" s="42"/>
      <c r="G3" s="42">
        <f>E3*F3</f>
        <v>0</v>
      </c>
      <c r="H3" s="43"/>
      <c r="I3" s="42">
        <f>G3*H3</f>
        <v>0</v>
      </c>
      <c r="J3" s="42">
        <f>K3/E3</f>
        <v>0</v>
      </c>
      <c r="K3" s="42">
        <f t="shared" ref="K3:K20" si="0">G3+I3</f>
        <v>0</v>
      </c>
    </row>
    <row r="4" spans="1:11" ht="76.5" x14ac:dyDescent="0.25">
      <c r="A4" s="40" t="s">
        <v>14</v>
      </c>
      <c r="B4" s="52" t="s">
        <v>74</v>
      </c>
      <c r="C4" s="41"/>
      <c r="D4" s="40" t="s">
        <v>17</v>
      </c>
      <c r="E4" s="40">
        <v>1</v>
      </c>
      <c r="F4" s="42"/>
      <c r="G4" s="42">
        <f t="shared" ref="G4:G19" si="1">E4*F4</f>
        <v>0</v>
      </c>
      <c r="H4" s="43"/>
      <c r="I4" s="42">
        <f t="shared" ref="I4:I17" si="2">G4*H4</f>
        <v>0</v>
      </c>
      <c r="J4" s="42">
        <f t="shared" ref="J4:J17" si="3">K4/E4</f>
        <v>0</v>
      </c>
      <c r="K4" s="42">
        <f t="shared" ref="K4:K17" si="4">G4+I4</f>
        <v>0</v>
      </c>
    </row>
    <row r="5" spans="1:11" ht="63.75" x14ac:dyDescent="0.25">
      <c r="A5" s="40" t="s">
        <v>15</v>
      </c>
      <c r="B5" s="52" t="s">
        <v>75</v>
      </c>
      <c r="C5" s="41"/>
      <c r="D5" s="40" t="s">
        <v>17</v>
      </c>
      <c r="E5" s="40">
        <v>1</v>
      </c>
      <c r="F5" s="44"/>
      <c r="G5" s="42">
        <f t="shared" si="1"/>
        <v>0</v>
      </c>
      <c r="H5" s="43"/>
      <c r="I5" s="42">
        <f t="shared" si="2"/>
        <v>0</v>
      </c>
      <c r="J5" s="42">
        <f t="shared" si="3"/>
        <v>0</v>
      </c>
      <c r="K5" s="42">
        <f t="shared" si="4"/>
        <v>0</v>
      </c>
    </row>
    <row r="6" spans="1:11" ht="51" x14ac:dyDescent="0.25">
      <c r="A6" s="40" t="s">
        <v>16</v>
      </c>
      <c r="B6" s="52" t="s">
        <v>84</v>
      </c>
      <c r="C6" s="41"/>
      <c r="D6" s="40" t="s">
        <v>17</v>
      </c>
      <c r="E6" s="40">
        <v>20</v>
      </c>
      <c r="F6" s="44"/>
      <c r="G6" s="42">
        <f t="shared" si="1"/>
        <v>0</v>
      </c>
      <c r="H6" s="43"/>
      <c r="I6" s="42">
        <f t="shared" si="2"/>
        <v>0</v>
      </c>
      <c r="J6" s="42">
        <f t="shared" si="3"/>
        <v>0</v>
      </c>
      <c r="K6" s="42">
        <f t="shared" si="4"/>
        <v>0</v>
      </c>
    </row>
    <row r="7" spans="1:11" ht="51" x14ac:dyDescent="0.25">
      <c r="A7" s="40" t="s">
        <v>18</v>
      </c>
      <c r="B7" s="52" t="s">
        <v>76</v>
      </c>
      <c r="C7" s="41"/>
      <c r="D7" s="40" t="s">
        <v>17</v>
      </c>
      <c r="E7" s="40">
        <v>3</v>
      </c>
      <c r="F7" s="44"/>
      <c r="G7" s="42">
        <f t="shared" si="1"/>
        <v>0</v>
      </c>
      <c r="H7" s="43"/>
      <c r="I7" s="42">
        <f t="shared" si="2"/>
        <v>0</v>
      </c>
      <c r="J7" s="42">
        <f t="shared" si="3"/>
        <v>0</v>
      </c>
      <c r="K7" s="42">
        <f t="shared" si="4"/>
        <v>0</v>
      </c>
    </row>
    <row r="8" spans="1:11" ht="51" x14ac:dyDescent="0.25">
      <c r="A8" s="40" t="s">
        <v>20</v>
      </c>
      <c r="B8" s="52" t="s">
        <v>77</v>
      </c>
      <c r="C8" s="41"/>
      <c r="D8" s="40" t="s">
        <v>17</v>
      </c>
      <c r="E8" s="40">
        <v>10</v>
      </c>
      <c r="F8" s="44"/>
      <c r="G8" s="42">
        <f t="shared" si="1"/>
        <v>0</v>
      </c>
      <c r="H8" s="43"/>
      <c r="I8" s="42">
        <f t="shared" si="2"/>
        <v>0</v>
      </c>
      <c r="J8" s="42">
        <f t="shared" si="3"/>
        <v>0</v>
      </c>
      <c r="K8" s="42">
        <f t="shared" si="4"/>
        <v>0</v>
      </c>
    </row>
    <row r="9" spans="1:11" ht="51" x14ac:dyDescent="0.25">
      <c r="A9" s="40" t="s">
        <v>21</v>
      </c>
      <c r="B9" s="52" t="s">
        <v>78</v>
      </c>
      <c r="C9" s="41"/>
      <c r="D9" s="40" t="s">
        <v>17</v>
      </c>
      <c r="E9" s="40">
        <v>5</v>
      </c>
      <c r="F9" s="44"/>
      <c r="G9" s="42">
        <f t="shared" si="1"/>
        <v>0</v>
      </c>
      <c r="H9" s="43"/>
      <c r="I9" s="42">
        <f t="shared" si="2"/>
        <v>0</v>
      </c>
      <c r="J9" s="42">
        <f t="shared" si="3"/>
        <v>0</v>
      </c>
      <c r="K9" s="42">
        <f t="shared" si="4"/>
        <v>0</v>
      </c>
    </row>
    <row r="10" spans="1:11" ht="38.25" x14ac:dyDescent="0.25">
      <c r="A10" s="77" t="s">
        <v>22</v>
      </c>
      <c r="B10" s="78" t="s">
        <v>79</v>
      </c>
      <c r="C10" s="41"/>
      <c r="D10" s="77" t="s">
        <v>17</v>
      </c>
      <c r="E10" s="77">
        <v>4</v>
      </c>
      <c r="F10" s="44"/>
      <c r="G10" s="79">
        <f t="shared" si="1"/>
        <v>0</v>
      </c>
      <c r="H10" s="80"/>
      <c r="I10" s="79">
        <f t="shared" si="2"/>
        <v>0</v>
      </c>
      <c r="J10" s="79">
        <f t="shared" si="3"/>
        <v>0</v>
      </c>
      <c r="K10" s="79">
        <f t="shared" si="4"/>
        <v>0</v>
      </c>
    </row>
    <row r="11" spans="1:11" ht="63.75" x14ac:dyDescent="0.25">
      <c r="A11" s="40" t="s">
        <v>23</v>
      </c>
      <c r="B11" s="52" t="s">
        <v>80</v>
      </c>
      <c r="C11" s="47"/>
      <c r="D11" s="45" t="s">
        <v>17</v>
      </c>
      <c r="E11" s="45">
        <v>1</v>
      </c>
      <c r="F11" s="46"/>
      <c r="G11" s="42">
        <f t="shared" si="1"/>
        <v>0</v>
      </c>
      <c r="H11" s="49"/>
      <c r="I11" s="42">
        <f t="shared" si="2"/>
        <v>0</v>
      </c>
      <c r="J11" s="42">
        <f t="shared" si="3"/>
        <v>0</v>
      </c>
      <c r="K11" s="42">
        <f t="shared" si="4"/>
        <v>0</v>
      </c>
    </row>
    <row r="12" spans="1:11" ht="63.75" x14ac:dyDescent="0.25">
      <c r="A12" s="40" t="s">
        <v>24</v>
      </c>
      <c r="B12" s="53" t="s">
        <v>81</v>
      </c>
      <c r="C12" s="41"/>
      <c r="D12" s="45" t="s">
        <v>17</v>
      </c>
      <c r="E12" s="45">
        <v>1</v>
      </c>
      <c r="F12" s="46"/>
      <c r="G12" s="42">
        <f t="shared" si="1"/>
        <v>0</v>
      </c>
      <c r="H12" s="49"/>
      <c r="I12" s="42">
        <f t="shared" si="2"/>
        <v>0</v>
      </c>
      <c r="J12" s="42">
        <f t="shared" si="3"/>
        <v>0</v>
      </c>
      <c r="K12" s="42">
        <f t="shared" si="4"/>
        <v>0</v>
      </c>
    </row>
    <row r="13" spans="1:11" ht="38.25" x14ac:dyDescent="0.25">
      <c r="A13" s="40" t="s">
        <v>25</v>
      </c>
      <c r="B13" s="52" t="s">
        <v>82</v>
      </c>
      <c r="C13" s="41"/>
      <c r="D13" s="40" t="s">
        <v>17</v>
      </c>
      <c r="E13" s="40">
        <v>5</v>
      </c>
      <c r="F13" s="42"/>
      <c r="G13" s="42">
        <f t="shared" si="1"/>
        <v>0</v>
      </c>
      <c r="H13" s="49"/>
      <c r="I13" s="42">
        <f t="shared" si="2"/>
        <v>0</v>
      </c>
      <c r="J13" s="42">
        <f t="shared" si="3"/>
        <v>0</v>
      </c>
      <c r="K13" s="42">
        <f t="shared" si="4"/>
        <v>0</v>
      </c>
    </row>
    <row r="14" spans="1:11" ht="51" x14ac:dyDescent="0.25">
      <c r="A14" s="40" t="s">
        <v>26</v>
      </c>
      <c r="B14" s="52" t="s">
        <v>85</v>
      </c>
      <c r="C14" s="41"/>
      <c r="D14" s="40" t="s">
        <v>17</v>
      </c>
      <c r="E14" s="40">
        <v>15</v>
      </c>
      <c r="F14" s="42"/>
      <c r="G14" s="42">
        <f t="shared" si="1"/>
        <v>0</v>
      </c>
      <c r="H14" s="49"/>
      <c r="I14" s="42">
        <f t="shared" si="2"/>
        <v>0</v>
      </c>
      <c r="J14" s="42">
        <f t="shared" si="3"/>
        <v>0</v>
      </c>
      <c r="K14" s="42">
        <f t="shared" si="4"/>
        <v>0</v>
      </c>
    </row>
    <row r="15" spans="1:11" ht="63.75" x14ac:dyDescent="0.25">
      <c r="A15" s="40" t="s">
        <v>44</v>
      </c>
      <c r="B15" s="52" t="s">
        <v>86</v>
      </c>
      <c r="C15" s="41"/>
      <c r="D15" s="40" t="s">
        <v>17</v>
      </c>
      <c r="E15" s="40">
        <v>15</v>
      </c>
      <c r="F15" s="42"/>
      <c r="G15" s="42">
        <f t="shared" si="1"/>
        <v>0</v>
      </c>
      <c r="H15" s="49"/>
      <c r="I15" s="42">
        <f t="shared" si="2"/>
        <v>0</v>
      </c>
      <c r="J15" s="42">
        <f t="shared" si="3"/>
        <v>0</v>
      </c>
      <c r="K15" s="42">
        <f t="shared" si="4"/>
        <v>0</v>
      </c>
    </row>
    <row r="16" spans="1:11" ht="63.75" x14ac:dyDescent="0.25">
      <c r="A16" s="40" t="s">
        <v>45</v>
      </c>
      <c r="B16" s="52" t="s">
        <v>87</v>
      </c>
      <c r="C16" s="41"/>
      <c r="D16" s="40" t="s">
        <v>17</v>
      </c>
      <c r="E16" s="40">
        <v>15</v>
      </c>
      <c r="F16" s="42"/>
      <c r="G16" s="42">
        <f t="shared" si="1"/>
        <v>0</v>
      </c>
      <c r="H16" s="49"/>
      <c r="I16" s="42">
        <f t="shared" si="2"/>
        <v>0</v>
      </c>
      <c r="J16" s="42">
        <f t="shared" si="3"/>
        <v>0</v>
      </c>
      <c r="K16" s="42">
        <f t="shared" si="4"/>
        <v>0</v>
      </c>
    </row>
    <row r="17" spans="1:11" ht="38.25" x14ac:dyDescent="0.25">
      <c r="A17" s="40" t="s">
        <v>46</v>
      </c>
      <c r="B17" s="52" t="s">
        <v>136</v>
      </c>
      <c r="C17" s="41"/>
      <c r="D17" s="40" t="s">
        <v>17</v>
      </c>
      <c r="E17" s="40">
        <v>3</v>
      </c>
      <c r="F17" s="42"/>
      <c r="G17" s="42">
        <f t="shared" si="1"/>
        <v>0</v>
      </c>
      <c r="H17" s="49"/>
      <c r="I17" s="42">
        <f t="shared" si="2"/>
        <v>0</v>
      </c>
      <c r="J17" s="42">
        <f t="shared" si="3"/>
        <v>0</v>
      </c>
      <c r="K17" s="42">
        <f t="shared" si="4"/>
        <v>0</v>
      </c>
    </row>
    <row r="18" spans="1:11" ht="51" x14ac:dyDescent="0.25">
      <c r="A18" s="40" t="s">
        <v>47</v>
      </c>
      <c r="B18" s="60" t="s">
        <v>154</v>
      </c>
      <c r="C18" s="61"/>
      <c r="D18" s="62" t="s">
        <v>17</v>
      </c>
      <c r="E18" s="62">
        <v>5</v>
      </c>
      <c r="F18" s="48"/>
      <c r="G18" s="48">
        <f t="shared" si="1"/>
        <v>0</v>
      </c>
      <c r="H18" s="49"/>
      <c r="I18" s="42">
        <f t="shared" ref="I18:I19" si="5">G18*H18</f>
        <v>0</v>
      </c>
      <c r="J18" s="42">
        <f t="shared" ref="J18:J19" si="6">K18/E18</f>
        <v>0</v>
      </c>
      <c r="K18" s="42">
        <f t="shared" ref="K18:K19" si="7">G18+I18</f>
        <v>0</v>
      </c>
    </row>
    <row r="19" spans="1:11" ht="28.5" customHeight="1" x14ac:dyDescent="0.25">
      <c r="A19" s="40" t="s">
        <v>48</v>
      </c>
      <c r="B19" s="60" t="s">
        <v>155</v>
      </c>
      <c r="C19" s="61"/>
      <c r="D19" s="62" t="s">
        <v>17</v>
      </c>
      <c r="E19" s="62">
        <v>8</v>
      </c>
      <c r="F19" s="48"/>
      <c r="G19" s="48">
        <f t="shared" si="1"/>
        <v>0</v>
      </c>
      <c r="H19" s="49"/>
      <c r="I19" s="42">
        <f t="shared" si="5"/>
        <v>0</v>
      </c>
      <c r="J19" s="42">
        <f t="shared" si="6"/>
        <v>0</v>
      </c>
      <c r="K19" s="42">
        <f t="shared" si="7"/>
        <v>0</v>
      </c>
    </row>
    <row r="20" spans="1:11" ht="25.5" customHeight="1" x14ac:dyDescent="0.25">
      <c r="A20" s="100" t="s">
        <v>83</v>
      </c>
      <c r="B20" s="100"/>
      <c r="C20" s="100"/>
      <c r="D20" s="100"/>
      <c r="E20" s="100"/>
      <c r="F20" s="100"/>
      <c r="G20" s="50">
        <f>SUM(G3:G19)</f>
        <v>0</v>
      </c>
      <c r="H20" s="51"/>
      <c r="I20" s="50">
        <f>SUM(I3:I19)</f>
        <v>0</v>
      </c>
      <c r="J20" s="50"/>
      <c r="K20" s="50">
        <f t="shared" si="0"/>
        <v>0</v>
      </c>
    </row>
  </sheetData>
  <mergeCells count="3">
    <mergeCell ref="A20:F20"/>
    <mergeCell ref="J1:K1"/>
    <mergeCell ref="A1:I1"/>
  </mergeCells>
  <phoneticPr fontId="9" type="noConversion"/>
  <pageMargins left="0.32291666666666669" right="0.26041666666666669" top="0.51041666666666663" bottom="0.38541666666666669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1BE40-C0DA-4806-9604-2289A04D33B2}">
  <dimension ref="A1:K5"/>
  <sheetViews>
    <sheetView zoomScaleNormal="100" workbookViewId="0">
      <selection sqref="A1:I1"/>
    </sheetView>
  </sheetViews>
  <sheetFormatPr defaultRowHeight="15" x14ac:dyDescent="0.25"/>
  <cols>
    <col min="1" max="1" width="4" style="7" customWidth="1"/>
    <col min="2" max="2" width="47.42578125" style="20" customWidth="1"/>
    <col min="3" max="3" width="19.7109375" style="7" customWidth="1"/>
    <col min="4" max="4" width="6.42578125" style="7" customWidth="1"/>
    <col min="5" max="5" width="5.7109375" style="7" customWidth="1"/>
    <col min="6" max="6" width="9.140625" style="7"/>
    <col min="7" max="7" width="10.7109375" style="7" customWidth="1"/>
    <col min="8" max="8" width="6.28515625" style="7" customWidth="1"/>
    <col min="9" max="10" width="9.140625" style="7"/>
    <col min="11" max="11" width="10.7109375" style="7" customWidth="1"/>
    <col min="12" max="16384" width="9.140625" style="7"/>
  </cols>
  <sheetData>
    <row r="1" spans="1:11" ht="32.25" customHeight="1" x14ac:dyDescent="0.25">
      <c r="A1" s="105" t="s">
        <v>140</v>
      </c>
      <c r="B1" s="106"/>
      <c r="C1" s="106"/>
      <c r="D1" s="106"/>
      <c r="E1" s="106"/>
      <c r="F1" s="106"/>
      <c r="G1" s="106"/>
      <c r="H1" s="106"/>
      <c r="I1" s="106"/>
      <c r="J1" s="101" t="str">
        <f>'Pakiet 1'!K1</f>
        <v>29/2020/PN</v>
      </c>
      <c r="K1" s="101"/>
    </row>
    <row r="2" spans="1:11" ht="38.2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159</v>
      </c>
      <c r="J2" s="2" t="s">
        <v>9</v>
      </c>
      <c r="K2" s="2" t="s">
        <v>10</v>
      </c>
    </row>
    <row r="3" spans="1:11" ht="39" customHeight="1" x14ac:dyDescent="0.25">
      <c r="A3" s="54" t="s">
        <v>11</v>
      </c>
      <c r="B3" s="57" t="s">
        <v>148</v>
      </c>
      <c r="C3" s="3"/>
      <c r="D3" s="3" t="s">
        <v>12</v>
      </c>
      <c r="E3" s="3">
        <v>12</v>
      </c>
      <c r="F3" s="4"/>
      <c r="G3" s="4">
        <f>F3*E3</f>
        <v>0</v>
      </c>
      <c r="H3" s="5"/>
      <c r="I3" s="4">
        <f>G3*H3</f>
        <v>0</v>
      </c>
      <c r="J3" s="4">
        <f>K3/E3</f>
        <v>0</v>
      </c>
      <c r="K3" s="4">
        <f>G3+I3</f>
        <v>0</v>
      </c>
    </row>
    <row r="4" spans="1:11" ht="39" customHeight="1" x14ac:dyDescent="0.25">
      <c r="A4" s="54" t="s">
        <v>14</v>
      </c>
      <c r="B4" s="57" t="s">
        <v>156</v>
      </c>
      <c r="C4" s="55"/>
      <c r="D4" s="55" t="s">
        <v>12</v>
      </c>
      <c r="E4" s="55">
        <v>160</v>
      </c>
      <c r="F4" s="58"/>
      <c r="G4" s="58">
        <f>E4*F4</f>
        <v>0</v>
      </c>
      <c r="H4" s="56"/>
      <c r="I4" s="4">
        <f>G4*H4</f>
        <v>0</v>
      </c>
      <c r="J4" s="4">
        <f>K4/E4</f>
        <v>0</v>
      </c>
      <c r="K4" s="58">
        <f>I4+G4</f>
        <v>0</v>
      </c>
    </row>
    <row r="5" spans="1:11" ht="27" customHeight="1" x14ac:dyDescent="0.25">
      <c r="A5" s="104" t="s">
        <v>19</v>
      </c>
      <c r="B5" s="104"/>
      <c r="C5" s="104"/>
      <c r="D5" s="104"/>
      <c r="E5" s="104"/>
      <c r="F5" s="104"/>
      <c r="G5" s="59">
        <f>SUM(G3:G4)</f>
        <v>0</v>
      </c>
      <c r="H5" s="59"/>
      <c r="I5" s="59">
        <f>SUM(I3:I4)</f>
        <v>0</v>
      </c>
      <c r="J5" s="59"/>
      <c r="K5" s="59">
        <f>SUM(K3:K4)</f>
        <v>0</v>
      </c>
    </row>
  </sheetData>
  <mergeCells count="3">
    <mergeCell ref="A5:F5"/>
    <mergeCell ref="J1:K1"/>
    <mergeCell ref="A1:I1"/>
  </mergeCells>
  <pageMargins left="0.4375" right="0.36458333333333331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A7BDB-6BF1-49D9-A073-54E7C68A8987}">
  <dimension ref="A1:L12"/>
  <sheetViews>
    <sheetView zoomScaleNormal="100" workbookViewId="0">
      <selection sqref="A1:J1"/>
    </sheetView>
  </sheetViews>
  <sheetFormatPr defaultRowHeight="12.75" x14ac:dyDescent="0.25"/>
  <cols>
    <col min="1" max="1" width="4" style="19" customWidth="1"/>
    <col min="2" max="2" width="56.140625" style="19" customWidth="1"/>
    <col min="3" max="3" width="13.7109375" style="19" customWidth="1"/>
    <col min="4" max="4" width="5.85546875" style="19" customWidth="1"/>
    <col min="5" max="5" width="5" style="19" customWidth="1"/>
    <col min="6" max="6" width="7" style="19" customWidth="1"/>
    <col min="7" max="7" width="9.42578125" style="19" customWidth="1"/>
    <col min="8" max="8" width="6.28515625" style="19" customWidth="1"/>
    <col min="9" max="9" width="9.140625" style="19"/>
    <col min="10" max="10" width="7.42578125" style="19" customWidth="1"/>
    <col min="11" max="11" width="9.140625" style="19" customWidth="1"/>
    <col min="12" max="16384" width="9.140625" style="19"/>
  </cols>
  <sheetData>
    <row r="1" spans="1:12" ht="25.5" customHeight="1" x14ac:dyDescent="0.25">
      <c r="A1" s="89" t="s">
        <v>160</v>
      </c>
      <c r="B1" s="103"/>
      <c r="C1" s="103"/>
      <c r="D1" s="103"/>
      <c r="E1" s="103"/>
      <c r="F1" s="103"/>
      <c r="G1" s="103"/>
      <c r="H1" s="103"/>
      <c r="I1" s="103"/>
      <c r="J1" s="103"/>
      <c r="K1" s="110" t="str">
        <f>'Pakiet 1'!K1:L1</f>
        <v>29/2020/PN</v>
      </c>
      <c r="L1" s="111"/>
    </row>
    <row r="2" spans="1:12" s="21" customFormat="1" ht="38.25" x14ac:dyDescent="0.25">
      <c r="A2" s="63" t="s">
        <v>0</v>
      </c>
      <c r="B2" s="63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63" t="s">
        <v>6</v>
      </c>
      <c r="H2" s="63" t="s">
        <v>7</v>
      </c>
      <c r="I2" s="63" t="s">
        <v>8</v>
      </c>
      <c r="J2" s="63" t="s">
        <v>9</v>
      </c>
      <c r="K2" s="63" t="s">
        <v>10</v>
      </c>
      <c r="L2" s="64" t="s">
        <v>27</v>
      </c>
    </row>
    <row r="3" spans="1:12" ht="229.5" x14ac:dyDescent="0.25">
      <c r="A3" s="65" t="s">
        <v>11</v>
      </c>
      <c r="B3" s="66" t="s">
        <v>143</v>
      </c>
      <c r="C3" s="67"/>
      <c r="D3" s="67" t="s">
        <v>12</v>
      </c>
      <c r="E3" s="67">
        <v>60</v>
      </c>
      <c r="F3" s="68"/>
      <c r="G3" s="68">
        <f>E3*F3</f>
        <v>0</v>
      </c>
      <c r="H3" s="69"/>
      <c r="I3" s="68">
        <f>G3*H3</f>
        <v>0</v>
      </c>
      <c r="J3" s="68">
        <f>K3/E3</f>
        <v>0</v>
      </c>
      <c r="K3" s="68">
        <f>I3+G3</f>
        <v>0</v>
      </c>
      <c r="L3" s="70" t="s">
        <v>144</v>
      </c>
    </row>
    <row r="4" spans="1:12" ht="63.75" x14ac:dyDescent="0.25">
      <c r="A4" s="65" t="s">
        <v>14</v>
      </c>
      <c r="B4" s="66" t="s">
        <v>141</v>
      </c>
      <c r="C4" s="67"/>
      <c r="D4" s="67" t="s">
        <v>12</v>
      </c>
      <c r="E4" s="67">
        <v>20</v>
      </c>
      <c r="F4" s="68"/>
      <c r="G4" s="68">
        <f>E4*F4</f>
        <v>0</v>
      </c>
      <c r="H4" s="69"/>
      <c r="I4" s="68">
        <f>G4*H4</f>
        <v>0</v>
      </c>
      <c r="J4" s="68">
        <f>K4/E4</f>
        <v>0</v>
      </c>
      <c r="K4" s="68">
        <f>I4+G4</f>
        <v>0</v>
      </c>
      <c r="L4" s="70" t="s">
        <v>142</v>
      </c>
    </row>
    <row r="5" spans="1:12" ht="14.25" customHeight="1" x14ac:dyDescent="0.25">
      <c r="A5" s="109" t="s">
        <v>19</v>
      </c>
      <c r="B5" s="109"/>
      <c r="C5" s="109"/>
      <c r="D5" s="109"/>
      <c r="E5" s="109"/>
      <c r="F5" s="109"/>
      <c r="G5" s="71">
        <f>SUM(G3:G4)</f>
        <v>0</v>
      </c>
      <c r="H5" s="71"/>
      <c r="I5" s="71">
        <f>SUM(I3:I4)</f>
        <v>0</v>
      </c>
      <c r="J5" s="71"/>
      <c r="K5" s="71">
        <f>SUM(K3:K4)</f>
        <v>0</v>
      </c>
      <c r="L5" s="72"/>
    </row>
    <row r="6" spans="1:12" ht="17.25" customHeight="1" x14ac:dyDescent="0.25">
      <c r="B6" s="108" t="s">
        <v>145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2" ht="12.75" customHeight="1" x14ac:dyDescent="0.25">
      <c r="A7" s="19" t="s">
        <v>11</v>
      </c>
      <c r="B7" s="107" t="s">
        <v>149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1:12" ht="72.75" customHeight="1" x14ac:dyDescent="0.25">
      <c r="A8" s="19" t="s">
        <v>14</v>
      </c>
      <c r="B8" s="107" t="s">
        <v>157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</row>
    <row r="9" spans="1:12" x14ac:dyDescent="0.25">
      <c r="A9" s="19" t="s">
        <v>15</v>
      </c>
      <c r="B9" s="107" t="s">
        <v>150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</row>
    <row r="10" spans="1:12" x14ac:dyDescent="0.25">
      <c r="A10" s="19" t="s">
        <v>16</v>
      </c>
      <c r="B10" s="107" t="s">
        <v>151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</row>
    <row r="11" spans="1:12" x14ac:dyDescent="0.25">
      <c r="A11" s="19" t="s">
        <v>18</v>
      </c>
      <c r="B11" s="107" t="s">
        <v>152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</row>
    <row r="12" spans="1:12" x14ac:dyDescent="0.25">
      <c r="A12" s="19" t="s">
        <v>20</v>
      </c>
      <c r="B12" s="107" t="s">
        <v>153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</row>
  </sheetData>
  <mergeCells count="10">
    <mergeCell ref="A5:F5"/>
    <mergeCell ref="A1:J1"/>
    <mergeCell ref="K1:L1"/>
    <mergeCell ref="B10:L10"/>
    <mergeCell ref="B11:L11"/>
    <mergeCell ref="B12:L12"/>
    <mergeCell ref="B6:L6"/>
    <mergeCell ref="B7:L7"/>
    <mergeCell ref="B8:L8"/>
    <mergeCell ref="B9:L9"/>
  </mergeCells>
  <pageMargins left="0.25" right="0.28125" top="0.29166666666666669" bottom="0.15625" header="0.3" footer="0.3"/>
  <pageSetup paperSize="9" orientation="landscape" r:id="rId1"/>
  <rowBreaks count="1" manualBreakCount="1">
    <brk id="1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Pakiet 1</vt:lpstr>
      <vt:lpstr>Pakiet 2</vt:lpstr>
      <vt:lpstr>Pakiet 3</vt:lpstr>
      <vt:lpstr>Pakiet 4</vt:lpstr>
      <vt:lpstr>Pakiet 5</vt:lpstr>
      <vt:lpstr>'Pakiet 5'!Obszar_wydruku</vt:lpstr>
      <vt:lpstr>'Pakiet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cp:revision>52</cp:revision>
  <cp:lastPrinted>2020-07-16T06:38:50Z</cp:lastPrinted>
  <dcterms:created xsi:type="dcterms:W3CDTF">2006-09-22T13:37:51Z</dcterms:created>
  <dcterms:modified xsi:type="dcterms:W3CDTF">2020-07-16T06:39:15Z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