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H:\Moje Dokumenty\A PRZETARGI 2018\2 - Płyny infuzyjne\SIWZ\"/>
    </mc:Choice>
  </mc:AlternateContent>
  <xr:revisionPtr revIDLastSave="0" documentId="13_ncr:1_{565CDF25-1C29-44D8-A7CE-D995056E97CB}" xr6:coauthVersionLast="40" xr6:coauthVersionMax="40" xr10:uidLastSave="{00000000-0000-0000-0000-000000000000}"/>
  <bookViews>
    <workbookView xWindow="0" yWindow="0" windowWidth="28800" windowHeight="11625" tabRatio="500" activeTab="1" xr2:uid="{00000000-000D-0000-FFFF-FFFF00000000}"/>
  </bookViews>
  <sheets>
    <sheet name="Pakiet 1" sheetId="1" r:id="rId1"/>
    <sheet name="Pakiet 1A" sheetId="2" r:id="rId2"/>
    <sheet name="Pakiet 2" sheetId="3" r:id="rId3"/>
    <sheet name="Pakiet 3" sheetId="4" r:id="rId4"/>
    <sheet name="Pakiet 4" sheetId="5" r:id="rId5"/>
    <sheet name="Pakiet 5" sheetId="6" r:id="rId6"/>
    <sheet name="Pakiet nr 6" sheetId="7" r:id="rId7"/>
    <sheet name="Pakiet 7" sheetId="8" r:id="rId8"/>
    <sheet name="Pakiet 8" sheetId="9" r:id="rId9"/>
  </sheets>
  <calcPr calcId="181029"/>
</workbook>
</file>

<file path=xl/calcChain.xml><?xml version="1.0" encoding="utf-8"?>
<calcChain xmlns="http://schemas.openxmlformats.org/spreadsheetml/2006/main">
  <c r="I4" i="1" l="1"/>
  <c r="K4" i="1"/>
  <c r="L4" i="1"/>
  <c r="M4" i="1"/>
  <c r="I5" i="1"/>
  <c r="K5" i="1"/>
  <c r="L5" i="1"/>
  <c r="M5" i="1"/>
  <c r="I6" i="1"/>
  <c r="K6" i="1"/>
  <c r="L6" i="1"/>
  <c r="M6" i="1"/>
  <c r="I7" i="1"/>
  <c r="K7" i="1"/>
  <c r="L7" i="1"/>
  <c r="M7" i="1"/>
  <c r="I8" i="1"/>
  <c r="K8" i="1"/>
  <c r="L8" i="1"/>
  <c r="M8" i="1"/>
  <c r="I9" i="1"/>
  <c r="K9" i="1"/>
  <c r="L9" i="1"/>
  <c r="M9" i="1"/>
  <c r="I10" i="1"/>
  <c r="K10" i="1"/>
  <c r="L10" i="1"/>
  <c r="M10" i="1"/>
  <c r="I11" i="1"/>
  <c r="K11" i="1"/>
  <c r="L11" i="1"/>
  <c r="M11" i="1"/>
  <c r="I12" i="1"/>
  <c r="K12" i="1"/>
  <c r="L12" i="1"/>
  <c r="M12" i="1"/>
  <c r="I13" i="1"/>
  <c r="K13" i="1"/>
  <c r="L13" i="1"/>
  <c r="M13" i="1"/>
  <c r="I14" i="1"/>
  <c r="K14" i="1"/>
  <c r="L14" i="1"/>
  <c r="M14" i="1"/>
  <c r="I15" i="1"/>
  <c r="K15" i="1"/>
  <c r="L15" i="1"/>
  <c r="M15" i="1"/>
  <c r="I16" i="1"/>
  <c r="K16" i="1"/>
  <c r="L16" i="1"/>
  <c r="M16" i="1"/>
  <c r="I17" i="1"/>
  <c r="K17" i="1"/>
  <c r="L17" i="1"/>
  <c r="M17" i="1"/>
  <c r="I18" i="1"/>
  <c r="K18" i="1"/>
  <c r="L18" i="1"/>
  <c r="M18" i="1"/>
  <c r="I19" i="1"/>
  <c r="K19" i="1"/>
  <c r="L19" i="1"/>
  <c r="M19" i="1"/>
  <c r="I20" i="1"/>
  <c r="K20" i="1"/>
  <c r="L20" i="1"/>
  <c r="M20" i="1"/>
  <c r="I21" i="1"/>
  <c r="K21" i="1"/>
  <c r="L21" i="1"/>
  <c r="M21" i="1"/>
  <c r="I22" i="1"/>
  <c r="K22" i="1"/>
  <c r="L22" i="1"/>
  <c r="M22" i="1"/>
  <c r="I23" i="1"/>
  <c r="K23" i="1"/>
  <c r="L23" i="1"/>
  <c r="M23" i="1"/>
  <c r="I24" i="1"/>
  <c r="K24" i="1"/>
  <c r="L24" i="1"/>
  <c r="M24" i="1"/>
  <c r="I25" i="1"/>
  <c r="K25" i="1"/>
  <c r="L25" i="1"/>
  <c r="M25" i="1"/>
  <c r="I26" i="1"/>
  <c r="K26" i="1"/>
  <c r="L26" i="1"/>
  <c r="M26" i="1"/>
  <c r="I27" i="1"/>
  <c r="K27" i="1"/>
  <c r="L27" i="1"/>
  <c r="M27" i="1"/>
  <c r="I28" i="1"/>
  <c r="K28" i="1"/>
  <c r="L28" i="1"/>
  <c r="M28" i="1"/>
  <c r="I29" i="1"/>
  <c r="K29" i="1"/>
  <c r="L29" i="1"/>
  <c r="M29" i="1"/>
  <c r="I30" i="1"/>
  <c r="K30" i="1"/>
  <c r="L30" i="1"/>
  <c r="M30" i="1"/>
  <c r="I31" i="1"/>
  <c r="K31" i="1"/>
  <c r="L31" i="1"/>
  <c r="M31" i="1"/>
  <c r="I32" i="1"/>
  <c r="K32" i="1"/>
  <c r="L32" i="1"/>
  <c r="M32" i="1"/>
  <c r="I33" i="1"/>
  <c r="K33" i="1"/>
  <c r="L33" i="1"/>
  <c r="M33" i="1"/>
  <c r="I34" i="1"/>
  <c r="K34" i="1"/>
  <c r="L34" i="1"/>
  <c r="M34" i="1"/>
  <c r="I35" i="1"/>
  <c r="K35" i="1"/>
  <c r="P3" i="2"/>
  <c r="R3" i="2"/>
  <c r="R6" i="2" s="1"/>
  <c r="S3" i="2"/>
  <c r="T3" i="2" s="1"/>
  <c r="P4" i="2"/>
  <c r="R4" i="2"/>
  <c r="S4" i="2"/>
  <c r="T4" i="2" s="1"/>
  <c r="P5" i="2"/>
  <c r="R5" i="2"/>
  <c r="S5" i="2"/>
  <c r="T5" i="2" s="1"/>
  <c r="P6" i="2"/>
  <c r="I3" i="3"/>
  <c r="L3" i="3"/>
  <c r="I4" i="3"/>
  <c r="L4" i="3"/>
  <c r="I5" i="3"/>
  <c r="L5" i="3"/>
  <c r="I6" i="3"/>
  <c r="L6" i="3"/>
  <c r="I7" i="3"/>
  <c r="L7" i="3"/>
  <c r="I8" i="3"/>
  <c r="L8" i="3"/>
  <c r="I9" i="3"/>
  <c r="L9" i="3"/>
  <c r="I10" i="3"/>
  <c r="L10" i="3"/>
  <c r="I11" i="3"/>
  <c r="L11" i="3"/>
  <c r="I12" i="3"/>
  <c r="L12" i="3"/>
  <c r="I13" i="3"/>
  <c r="L13" i="3"/>
  <c r="I14" i="3"/>
  <c r="L14" i="3"/>
  <c r="I15" i="3"/>
  <c r="L15" i="3"/>
  <c r="I16" i="3"/>
  <c r="L16" i="3"/>
  <c r="I17" i="3"/>
  <c r="L17" i="3"/>
  <c r="I18" i="3"/>
  <c r="L18" i="3"/>
  <c r="I19" i="3"/>
  <c r="L19" i="3"/>
  <c r="I20" i="3"/>
  <c r="L20" i="3"/>
  <c r="I21" i="3"/>
  <c r="L21" i="3"/>
  <c r="I22" i="3"/>
  <c r="L22" i="3"/>
  <c r="I23" i="3"/>
  <c r="L23" i="3"/>
  <c r="I24" i="3"/>
  <c r="L24" i="3"/>
  <c r="I25" i="3"/>
  <c r="L25" i="3"/>
  <c r="I26" i="3"/>
  <c r="I3" i="4"/>
  <c r="K3" i="4"/>
  <c r="L3" i="4"/>
  <c r="M3" i="4" s="1"/>
  <c r="I4" i="4"/>
  <c r="K4" i="4"/>
  <c r="L4" i="4"/>
  <c r="M4" i="4" s="1"/>
  <c r="I5" i="4"/>
  <c r="K5" i="4"/>
  <c r="L5" i="4"/>
  <c r="M5" i="4" s="1"/>
  <c r="I6" i="4"/>
  <c r="K6" i="4"/>
  <c r="L6" i="4"/>
  <c r="M6" i="4" s="1"/>
  <c r="I7" i="4"/>
  <c r="K7" i="4"/>
  <c r="L7" i="4"/>
  <c r="M7" i="4" s="1"/>
  <c r="I8" i="4"/>
  <c r="K8" i="4" s="1"/>
  <c r="L8" i="4"/>
  <c r="M8" i="4" s="1"/>
  <c r="I9" i="4"/>
  <c r="K9" i="4" s="1"/>
  <c r="L9" i="4"/>
  <c r="M9" i="4" s="1"/>
  <c r="I10" i="4"/>
  <c r="K10" i="4" s="1"/>
  <c r="L10" i="4"/>
  <c r="M10" i="4" s="1"/>
  <c r="I11" i="4"/>
  <c r="K11" i="4" s="1"/>
  <c r="L11" i="4"/>
  <c r="M11" i="4" s="1"/>
  <c r="I12" i="4"/>
  <c r="K12" i="4"/>
  <c r="L12" i="4"/>
  <c r="M12" i="4" s="1"/>
  <c r="I13" i="4"/>
  <c r="K13" i="4"/>
  <c r="L13" i="4"/>
  <c r="M13" i="4" s="1"/>
  <c r="I14" i="4"/>
  <c r="K14" i="4"/>
  <c r="L14" i="4"/>
  <c r="M14" i="4" s="1"/>
  <c r="I15" i="4"/>
  <c r="K15" i="4"/>
  <c r="L15" i="4"/>
  <c r="M15" i="4" s="1"/>
  <c r="I16" i="4"/>
  <c r="K16" i="4"/>
  <c r="L16" i="4"/>
  <c r="M16" i="4" s="1"/>
  <c r="I17" i="4"/>
  <c r="K17" i="4"/>
  <c r="L17" i="4"/>
  <c r="M17" i="4" s="1"/>
  <c r="I18" i="4"/>
  <c r="K18" i="4"/>
  <c r="L18" i="4"/>
  <c r="M18" i="4" s="1"/>
  <c r="I19" i="4"/>
  <c r="K19" i="4"/>
  <c r="L19" i="4"/>
  <c r="M19" i="4" s="1"/>
  <c r="I3" i="5"/>
  <c r="K3" i="5" s="1"/>
  <c r="I4" i="5"/>
  <c r="K4" i="5" s="1"/>
  <c r="I5" i="5"/>
  <c r="K5" i="5" s="1"/>
  <c r="I6" i="5"/>
  <c r="K6" i="5" s="1"/>
  <c r="I7" i="5"/>
  <c r="K7" i="5" s="1"/>
  <c r="I8" i="5"/>
  <c r="K8" i="5" s="1"/>
  <c r="I9" i="5"/>
  <c r="K9" i="5" s="1"/>
  <c r="I10" i="5"/>
  <c r="K10" i="5" s="1"/>
  <c r="I3" i="6"/>
  <c r="K3" i="6" s="1"/>
  <c r="M3" i="6" s="1"/>
  <c r="I4" i="6"/>
  <c r="K4" i="6"/>
  <c r="M4" i="6" s="1"/>
  <c r="L4" i="6" s="1"/>
  <c r="I5" i="6"/>
  <c r="K5" i="6" s="1"/>
  <c r="M5" i="6" s="1"/>
  <c r="L5" i="6" s="1"/>
  <c r="I6" i="6"/>
  <c r="K6" i="6"/>
  <c r="M6" i="6" s="1"/>
  <c r="L6" i="6" s="1"/>
  <c r="I7" i="6"/>
  <c r="K7" i="6" s="1"/>
  <c r="M7" i="6" s="1"/>
  <c r="L7" i="6" s="1"/>
  <c r="I8" i="6"/>
  <c r="K8" i="6"/>
  <c r="M8" i="6" s="1"/>
  <c r="L8" i="6" s="1"/>
  <c r="I9" i="6"/>
  <c r="K9" i="6" s="1"/>
  <c r="M9" i="6" s="1"/>
  <c r="L9" i="6" s="1"/>
  <c r="I10" i="6"/>
  <c r="K10" i="6"/>
  <c r="M10" i="6" s="1"/>
  <c r="L10" i="6" s="1"/>
  <c r="I11" i="6"/>
  <c r="K11" i="6" s="1"/>
  <c r="M11" i="6" s="1"/>
  <c r="L11" i="6" s="1"/>
  <c r="I12" i="6"/>
  <c r="K12" i="6"/>
  <c r="M12" i="6" s="1"/>
  <c r="L12" i="6" s="1"/>
  <c r="I13" i="6"/>
  <c r="K13" i="6" s="1"/>
  <c r="M13" i="6" s="1"/>
  <c r="L13" i="6" s="1"/>
  <c r="I14" i="6"/>
  <c r="K14" i="6"/>
  <c r="I15" i="6"/>
  <c r="K15" i="6"/>
  <c r="M15" i="6" s="1"/>
  <c r="L15" i="6" s="1"/>
  <c r="I16" i="6"/>
  <c r="K16" i="6" s="1"/>
  <c r="I3" i="8"/>
  <c r="I4" i="8"/>
  <c r="I5" i="8"/>
  <c r="I6" i="8"/>
  <c r="I7" i="8"/>
  <c r="I3" i="9"/>
  <c r="K3" i="9"/>
  <c r="M3" i="9" s="1"/>
  <c r="I4" i="9"/>
  <c r="K4" i="9" s="1"/>
  <c r="M4" i="9" s="1"/>
  <c r="L4" i="9" s="1"/>
  <c r="I5" i="9"/>
  <c r="K5" i="9" s="1"/>
  <c r="M5" i="9" s="1"/>
  <c r="L5" i="9" s="1"/>
  <c r="I6" i="9"/>
  <c r="K6" i="9"/>
  <c r="M6" i="9"/>
  <c r="L6" i="9" s="1"/>
  <c r="I7" i="9"/>
  <c r="K7" i="9" s="1"/>
  <c r="M7" i="9" s="1"/>
  <c r="L7" i="9" s="1"/>
  <c r="I3" i="7"/>
  <c r="I4" i="7"/>
  <c r="I5" i="7"/>
  <c r="I6" i="7"/>
  <c r="I7" i="7"/>
  <c r="I8" i="7"/>
  <c r="I9" i="7"/>
  <c r="I10" i="7"/>
  <c r="I11" i="7"/>
  <c r="I12" i="7"/>
  <c r="I13" i="7"/>
  <c r="M14" i="6" l="1"/>
  <c r="L14" i="6" s="1"/>
  <c r="T6" i="2"/>
  <c r="I8" i="9"/>
  <c r="M16" i="6"/>
  <c r="L16" i="6" s="1"/>
  <c r="I17" i="6"/>
  <c r="I11" i="5"/>
  <c r="I20" i="4"/>
  <c r="K20" i="4"/>
  <c r="M20" i="4"/>
  <c r="M35" i="1"/>
  <c r="L3" i="9"/>
  <c r="M8" i="9"/>
  <c r="K13" i="7"/>
  <c r="M13" i="7" s="1"/>
  <c r="L13" i="7" s="1"/>
  <c r="K5" i="7"/>
  <c r="M5" i="7"/>
  <c r="L5" i="7" s="1"/>
  <c r="K8" i="9"/>
  <c r="K7" i="8"/>
  <c r="M7" i="8" s="1"/>
  <c r="L7" i="8" s="1"/>
  <c r="K5" i="8"/>
  <c r="M5" i="8" s="1"/>
  <c r="L5" i="8" s="1"/>
  <c r="K3" i="8"/>
  <c r="M3" i="8" s="1"/>
  <c r="L3" i="8" s="1"/>
  <c r="K9" i="7"/>
  <c r="M9" i="7" s="1"/>
  <c r="L9" i="7" s="1"/>
  <c r="I14" i="7"/>
  <c r="K10" i="7"/>
  <c r="M10" i="7" s="1"/>
  <c r="L10" i="7" s="1"/>
  <c r="K6" i="7"/>
  <c r="M6" i="7" s="1"/>
  <c r="L6" i="7" s="1"/>
  <c r="K17" i="6"/>
  <c r="L3" i="6"/>
  <c r="M22" i="3"/>
  <c r="K11" i="7"/>
  <c r="M11" i="7" s="1"/>
  <c r="L11" i="7" s="1"/>
  <c r="K12" i="7"/>
  <c r="M12" i="7" s="1"/>
  <c r="L12" i="7" s="1"/>
  <c r="K8" i="7"/>
  <c r="M8" i="7" s="1"/>
  <c r="L8" i="7" s="1"/>
  <c r="K4" i="7"/>
  <c r="M4" i="7"/>
  <c r="L4" i="7" s="1"/>
  <c r="I8" i="8"/>
  <c r="K6" i="8"/>
  <c r="M6" i="8" s="1"/>
  <c r="L6" i="8" s="1"/>
  <c r="K4" i="8"/>
  <c r="M4" i="8" s="1"/>
  <c r="L4" i="8" s="1"/>
  <c r="K7" i="7"/>
  <c r="M7" i="7"/>
  <c r="L7" i="7" s="1"/>
  <c r="K3" i="7"/>
  <c r="K11" i="5"/>
  <c r="M10" i="5"/>
  <c r="L10" i="5" s="1"/>
  <c r="M9" i="5"/>
  <c r="L9" i="5" s="1"/>
  <c r="M8" i="5"/>
  <c r="L8" i="5" s="1"/>
  <c r="M7" i="5"/>
  <c r="L7" i="5" s="1"/>
  <c r="M6" i="5"/>
  <c r="L6" i="5" s="1"/>
  <c r="M5" i="5"/>
  <c r="L5" i="5" s="1"/>
  <c r="M4" i="5"/>
  <c r="L4" i="5" s="1"/>
  <c r="M3" i="5"/>
  <c r="K25" i="3"/>
  <c r="M25" i="3" s="1"/>
  <c r="K24" i="3"/>
  <c r="M24" i="3" s="1"/>
  <c r="K23" i="3"/>
  <c r="M23" i="3" s="1"/>
  <c r="K22" i="3"/>
  <c r="K21" i="3"/>
  <c r="M21" i="3" s="1"/>
  <c r="K20" i="3"/>
  <c r="M20" i="3" s="1"/>
  <c r="K19" i="3"/>
  <c r="M19" i="3" s="1"/>
  <c r="K18" i="3"/>
  <c r="M18" i="3" s="1"/>
  <c r="K17" i="3"/>
  <c r="M17" i="3" s="1"/>
  <c r="K16" i="3"/>
  <c r="M16" i="3" s="1"/>
  <c r="K15" i="3"/>
  <c r="M15" i="3" s="1"/>
  <c r="K14" i="3"/>
  <c r="M14" i="3" s="1"/>
  <c r="K13" i="3"/>
  <c r="M13" i="3" s="1"/>
  <c r="K12" i="3"/>
  <c r="M12" i="3" s="1"/>
  <c r="K11" i="3"/>
  <c r="M11" i="3" s="1"/>
  <c r="K10" i="3"/>
  <c r="M10" i="3" s="1"/>
  <c r="K9" i="3"/>
  <c r="M9" i="3" s="1"/>
  <c r="K8" i="3"/>
  <c r="M8" i="3" s="1"/>
  <c r="K7" i="3"/>
  <c r="M7" i="3" s="1"/>
  <c r="K6" i="3"/>
  <c r="M6" i="3" s="1"/>
  <c r="K5" i="3"/>
  <c r="M5" i="3" s="1"/>
  <c r="K4" i="3"/>
  <c r="M4" i="3" s="1"/>
  <c r="K3" i="3"/>
  <c r="M3" i="3" s="1"/>
  <c r="M17" i="6" l="1"/>
  <c r="K14" i="7"/>
  <c r="M14" i="7" s="1"/>
  <c r="M26" i="3"/>
  <c r="L3" i="5"/>
  <c r="M11" i="5"/>
  <c r="K8" i="8"/>
  <c r="M8" i="8" s="1"/>
  <c r="K26" i="3"/>
  <c r="M3" i="7"/>
  <c r="L3" i="7" s="1"/>
</calcChain>
</file>

<file path=xl/sharedStrings.xml><?xml version="1.0" encoding="utf-8"?>
<sst xmlns="http://schemas.openxmlformats.org/spreadsheetml/2006/main" count="703" uniqueCount="289">
  <si>
    <t>FORMULARZ CENOWY</t>
  </si>
  <si>
    <t xml:space="preserve">    Zał. nr 2</t>
  </si>
  <si>
    <r>
      <rPr>
        <b/>
        <i/>
        <sz val="12"/>
        <rFont val="Arial"/>
        <family val="2"/>
        <charset val="238"/>
      </rPr>
      <t xml:space="preserve">Pakiet nr 1 - PŁYNY INFUZYJNE  </t>
    </r>
    <r>
      <rPr>
        <i/>
        <sz val="12"/>
        <rFont val="Arial"/>
        <family val="2"/>
        <charset val="238"/>
      </rPr>
      <t>(cpv:33621400-3, 33695000-8)</t>
    </r>
  </si>
  <si>
    <t>Lp.</t>
  </si>
  <si>
    <t>Nazwa materiału</t>
  </si>
  <si>
    <t>Nazwa handlowa</t>
  </si>
  <si>
    <t>Postać</t>
  </si>
  <si>
    <t>Dawka</t>
  </si>
  <si>
    <t>Ilość</t>
  </si>
  <si>
    <t>Jedn.</t>
  </si>
  <si>
    <t>Cena netto</t>
  </si>
  <si>
    <t>Wartość netto</t>
  </si>
  <si>
    <t>Wartość Vat</t>
  </si>
  <si>
    <t>Cena brutto</t>
  </si>
  <si>
    <t>Wartość brutto</t>
  </si>
  <si>
    <t>1.</t>
  </si>
  <si>
    <t>AQUA PRO INJECTIONE</t>
  </si>
  <si>
    <t>INJ.</t>
  </si>
  <si>
    <t>250 ML</t>
  </si>
  <si>
    <t>OP.</t>
  </si>
  <si>
    <t>2.</t>
  </si>
  <si>
    <t>500 ML</t>
  </si>
  <si>
    <t>3.</t>
  </si>
  <si>
    <t>AQUA PRO IRIGATIONE</t>
  </si>
  <si>
    <t>PŁYN</t>
  </si>
  <si>
    <t>500 ML - butelka zakręcana</t>
  </si>
  <si>
    <t>BUT.</t>
  </si>
  <si>
    <t>4.</t>
  </si>
  <si>
    <t xml:space="preserve">Glucose </t>
  </si>
  <si>
    <t>40% - 500 ml</t>
  </si>
  <si>
    <t>5.</t>
  </si>
  <si>
    <t>GLUCOSE</t>
  </si>
  <si>
    <t>20% - 250 ml</t>
  </si>
  <si>
    <t>6.</t>
  </si>
  <si>
    <t xml:space="preserve">10 % - 100 ML </t>
  </si>
  <si>
    <t>7.</t>
  </si>
  <si>
    <t xml:space="preserve">5 % - 250 ML </t>
  </si>
  <si>
    <t>8.</t>
  </si>
  <si>
    <t>5% - 500 ML</t>
  </si>
  <si>
    <t xml:space="preserve">GLUCOSE </t>
  </si>
  <si>
    <t xml:space="preserve">5 % - 100 ML </t>
  </si>
  <si>
    <t xml:space="preserve">10 % - 500 ML </t>
  </si>
  <si>
    <t xml:space="preserve">10 % - 250 ML </t>
  </si>
  <si>
    <t>GLUCOSE 5 % + SODIUM CHLORIDE 0,9 %</t>
  </si>
  <si>
    <t xml:space="preserve">1:1 - 500 ML </t>
  </si>
  <si>
    <t xml:space="preserve">2:1 - 100 ML </t>
  </si>
  <si>
    <t xml:space="preserve">2:1 - 250 ML </t>
  </si>
  <si>
    <t xml:space="preserve">2:1 - 500 ML </t>
  </si>
  <si>
    <t xml:space="preserve">1:1 - 250 ML </t>
  </si>
  <si>
    <t>HYDROXYETHYL STARCH</t>
  </si>
  <si>
    <t>130/0,4 - 250 ml</t>
  </si>
  <si>
    <t>SZT.</t>
  </si>
  <si>
    <t>MANNITOL</t>
  </si>
  <si>
    <t>20 % - 100 ML</t>
  </si>
  <si>
    <t>PŁYN wieloelektrolitowy, fizjologiczny, izotoniczny</t>
  </si>
  <si>
    <t>20</t>
  </si>
  <si>
    <t>21</t>
  </si>
  <si>
    <t>Płyn wieloelektrolitowy z glukozą 1% (Calcium chloride, Glucose, Potassium chloride, Sodium chloride, Magnesium chloride, Sodium acetate) Do stosowania od 1 dnia życia</t>
  </si>
  <si>
    <t>100 ml</t>
  </si>
  <si>
    <t>22</t>
  </si>
  <si>
    <t>23</t>
  </si>
  <si>
    <t>24</t>
  </si>
  <si>
    <t>SODIUM CHLORIDE pro irigatione</t>
  </si>
  <si>
    <t>0,9% - 500 ml - butelka zakręcana</t>
  </si>
  <si>
    <t>25</t>
  </si>
  <si>
    <t>SODIUM CHLORIDE</t>
  </si>
  <si>
    <t>Roztwór do wlewu dożyl.</t>
  </si>
  <si>
    <t xml:space="preserve">0,9 % - 500   ML  </t>
  </si>
  <si>
    <t>26</t>
  </si>
  <si>
    <t xml:space="preserve">0,9 % - 250   ML  </t>
  </si>
  <si>
    <t>27</t>
  </si>
  <si>
    <t xml:space="preserve">0,9 % - 100    ML </t>
  </si>
  <si>
    <t>28</t>
  </si>
  <si>
    <t>0,9% - 1 L</t>
  </si>
  <si>
    <t>29</t>
  </si>
  <si>
    <t>SOlUTIO RINGERI lactate</t>
  </si>
  <si>
    <t>30</t>
  </si>
  <si>
    <t>SOLUTIO RINGERI</t>
  </si>
  <si>
    <t>31</t>
  </si>
  <si>
    <t>Razem</t>
  </si>
  <si>
    <t>Wymagania:</t>
  </si>
  <si>
    <t>- poz. 1, 2,  4 - 17, 19 - 23, 25 - 31</t>
  </si>
  <si>
    <t xml:space="preserve"> butelka stojąca (lub worek) z dwoma niezależnymi portami</t>
  </si>
  <si>
    <t xml:space="preserve">- poz. , 18 </t>
  </si>
  <si>
    <t xml:space="preserve"> opakowanie - butelka szklana</t>
  </si>
  <si>
    <t>- poz. 3, 24</t>
  </si>
  <si>
    <t>butelka zakręcana</t>
  </si>
  <si>
    <r>
      <rPr>
        <b/>
        <sz val="12"/>
        <rFont val="Arial"/>
        <family val="2"/>
        <charset val="238"/>
      </rPr>
      <t xml:space="preserve">Pakiet nr 1A – Płyny inf. II  </t>
    </r>
    <r>
      <rPr>
        <i/>
        <sz val="12"/>
        <rFont val="Arial"/>
        <family val="2"/>
        <charset val="238"/>
      </rPr>
      <t>(cpv:33621400-3)</t>
    </r>
  </si>
  <si>
    <t>Jednostka</t>
  </si>
  <si>
    <t>%        Vat</t>
  </si>
  <si>
    <t>Sodium chloride – butelka stojąca z dwoma równymi portami</t>
  </si>
  <si>
    <t>Inj.</t>
  </si>
  <si>
    <t>0,9% - 500 ml</t>
  </si>
  <si>
    <t>But.</t>
  </si>
  <si>
    <t>0,9% - 100 ml</t>
  </si>
  <si>
    <t>0,9% - 250 ml</t>
  </si>
  <si>
    <r>
      <rPr>
        <b/>
        <sz val="12"/>
        <rFont val="Arial"/>
        <family val="2"/>
        <charset val="238"/>
      </rPr>
      <t xml:space="preserve">Pakiet nr 2 - ŻYWIENIE POZAJELITOWE  </t>
    </r>
    <r>
      <rPr>
        <i/>
        <sz val="12"/>
        <rFont val="Arial"/>
        <family val="2"/>
        <charset val="238"/>
      </rPr>
      <t>(cpv:33692200-9)</t>
    </r>
  </si>
  <si>
    <t xml:space="preserve">Lp. </t>
  </si>
  <si>
    <t xml:space="preserve">Nazwa handlowa </t>
  </si>
  <si>
    <t xml:space="preserve">Wartość Vat </t>
  </si>
  <si>
    <r>
      <rPr>
        <sz val="10"/>
        <rFont val="Arial"/>
        <family val="2"/>
        <charset val="238"/>
      </rPr>
      <t xml:space="preserve">10% roztwór aminokwasów do sporz. Żywienia pozajelitwego, zawiarający 15,3 g azotu w 1000 ml, dla pacjentów z ciężką niewydolnością wątroby </t>
    </r>
    <r>
      <rPr>
        <i/>
        <sz val="10"/>
        <rFont val="Arial"/>
        <family val="2"/>
        <charset val="238"/>
      </rPr>
      <t>/Aminoplasmal Hepa/</t>
    </r>
  </si>
  <si>
    <t>500 ml</t>
  </si>
  <si>
    <t>10</t>
  </si>
  <si>
    <t>Roztw. do wlewu doż.</t>
  </si>
  <si>
    <t>10% - 250 ml</t>
  </si>
  <si>
    <t>300</t>
  </si>
  <si>
    <r>
      <rPr>
        <sz val="10"/>
        <rFont val="Arial"/>
        <family val="2"/>
        <charset val="238"/>
      </rPr>
      <t>Bezelektrolitowy roztwór aminokwasów do infuzji zawierający 16 g azotu w 1 L  preparatu</t>
    </r>
    <r>
      <rPr>
        <i/>
        <sz val="10"/>
        <rFont val="Arial"/>
        <family val="2"/>
        <charset val="238"/>
      </rPr>
      <t xml:space="preserve"> /Vamin 18 EF/</t>
    </r>
  </si>
  <si>
    <r>
      <rPr>
        <sz val="10"/>
        <rFont val="Arial"/>
        <family val="2"/>
        <charset val="238"/>
      </rPr>
      <t xml:space="preserve">Dipeptyd GLUTAMINY do żywienia klinicznego (poza lub dojelitowego) </t>
    </r>
    <r>
      <rPr>
        <i/>
        <sz val="10"/>
        <rFont val="Arial"/>
        <family val="2"/>
        <charset val="238"/>
      </rPr>
      <t>/Dipeptiven/</t>
    </r>
  </si>
  <si>
    <t>Roztw. do infuzji</t>
  </si>
  <si>
    <t>20% - 50 ml</t>
  </si>
  <si>
    <r>
      <rPr>
        <sz val="10"/>
        <rFont val="Arial"/>
        <family val="2"/>
        <charset val="238"/>
      </rPr>
      <t xml:space="preserve">Emulsja tłuszczowa 20% zawierająca olej sojowy 60 g/l, triglicerydy MCT 60g/l,  olej z oliwek 60 g/l, olej rybny bogaty w kwasy omega-3 30 g/l. </t>
    </r>
    <r>
      <rPr>
        <i/>
        <sz val="10"/>
        <rFont val="Arial"/>
        <family val="2"/>
        <charset val="238"/>
      </rPr>
      <t>/Smoflipid/</t>
    </r>
  </si>
  <si>
    <t>Emulsja do wlewu doż.</t>
  </si>
  <si>
    <t>200 mg/ml – 100 ml</t>
  </si>
  <si>
    <r>
      <rPr>
        <sz val="10"/>
        <rFont val="Arial"/>
        <family val="2"/>
        <charset val="238"/>
      </rPr>
      <t>Emulsja tłuszczowa 20% zawierająca olej sojowy 60 g/l, triglicerydy MCT 60g/l,  olej z oliwek 60 g/l, olej rybny bogaty w kwasy omega-3 30 g/l. /</t>
    </r>
    <r>
      <rPr>
        <i/>
        <sz val="10"/>
        <rFont val="Arial"/>
        <family val="2"/>
        <charset val="238"/>
      </rPr>
      <t>Smoflipid/</t>
    </r>
  </si>
  <si>
    <t>200 mg/ml – 250 ml</t>
  </si>
  <si>
    <r>
      <rPr>
        <sz val="10"/>
        <rFont val="Arial"/>
        <family val="2"/>
        <charset val="238"/>
      </rPr>
      <t xml:space="preserve">Emulsja tłuszczowa do infuzji 20% 15% SFA+65% MUFA+20% EPUFA </t>
    </r>
    <r>
      <rPr>
        <i/>
        <sz val="10"/>
        <rFont val="Arial"/>
        <family val="2"/>
        <charset val="238"/>
      </rPr>
      <t>/Clinoleic/</t>
    </r>
  </si>
  <si>
    <t>9.</t>
  </si>
  <si>
    <r>
      <rPr>
        <sz val="10"/>
        <rFont val="Arial"/>
        <family val="2"/>
        <charset val="238"/>
      </rPr>
      <t>Emulsja tłuszczowa do infuzji 20% 15% SFA+65% MUFA+20% EPUFA</t>
    </r>
    <r>
      <rPr>
        <i/>
        <sz val="10"/>
        <rFont val="Arial"/>
        <family val="2"/>
        <charset val="238"/>
      </rPr>
      <t xml:space="preserve"> /Clinoleic/</t>
    </r>
  </si>
  <si>
    <t>250 ml</t>
  </si>
  <si>
    <t>10.</t>
  </si>
  <si>
    <r>
      <rPr>
        <sz val="10"/>
        <rFont val="Arial"/>
        <family val="2"/>
        <charset val="238"/>
      </rPr>
      <t xml:space="preserve">Emulsja tłuszczowa do sporzadzania zywienia pozajelitowego zawierająca w 100 ml preparatu 10 g oleju rybiego wysokooczyszczonego </t>
    </r>
    <r>
      <rPr>
        <i/>
        <sz val="10"/>
        <rFont val="Arial"/>
        <family val="2"/>
        <charset val="238"/>
      </rPr>
      <t>/Omegaven/</t>
    </r>
  </si>
  <si>
    <t>50 ml</t>
  </si>
  <si>
    <t>11.</t>
  </si>
  <si>
    <r>
      <rPr>
        <sz val="10"/>
        <rFont val="Arial"/>
        <family val="2"/>
        <charset val="238"/>
      </rPr>
      <t>Koncentrat pierwiastków śladowych do sporządzania roztworu do infuzji, o zawartości 2 mikromoli jonów Fe, 10 mikromoli jonów Zn, 0,5 mikromoli jonów Mn w 1 ml preparatu</t>
    </r>
    <r>
      <rPr>
        <i/>
        <sz val="10"/>
        <rFont val="Arial"/>
        <family val="2"/>
        <charset val="238"/>
      </rPr>
      <t xml:space="preserve"> /Addamel</t>
    </r>
    <r>
      <rPr>
        <sz val="10"/>
        <rFont val="Arial"/>
        <family val="2"/>
        <charset val="238"/>
      </rPr>
      <t>/</t>
    </r>
  </si>
  <si>
    <t>10 ml</t>
  </si>
  <si>
    <t>AMP.</t>
  </si>
  <si>
    <t>12.</t>
  </si>
  <si>
    <r>
      <rPr>
        <sz val="10"/>
        <rFont val="Arial"/>
        <family val="2"/>
        <charset val="238"/>
      </rPr>
      <t>Koncentrat pierwiastków śladowych do sporządzania żywienia pozajelitowego zawierjące w 1 ml preparatu 1,8 mikromola Fe, 15,3 mikromola Zn, 0,1 mikromola Mn</t>
    </r>
    <r>
      <rPr>
        <i/>
        <sz val="10"/>
        <rFont val="Arial"/>
        <family val="2"/>
        <charset val="238"/>
      </rPr>
      <t xml:space="preserve"> /Nutryelt/</t>
    </r>
  </si>
  <si>
    <t>13.</t>
  </si>
  <si>
    <r>
      <rPr>
        <sz val="10"/>
        <rFont val="Arial"/>
        <family val="2"/>
        <charset val="238"/>
      </rPr>
      <t xml:space="preserve">Koncentrat pierwiastków śladowychdla pacjentów pediatrycznych do żywienia pozajelitowego nie zawierające jonów Fe ani Mo, o zawartości 3,82 mikromola Zn, 0,0182 mikromola Mo </t>
    </r>
    <r>
      <rPr>
        <i/>
        <sz val="10"/>
        <rFont val="Arial"/>
        <family val="2"/>
        <charset val="238"/>
      </rPr>
      <t>/Peditrace/</t>
    </r>
  </si>
  <si>
    <t>14.</t>
  </si>
  <si>
    <t>Preparat witaminowy, proszek do sporządz. roztw. do infuzji, stosowany do sporzadzania żywienia pozajelitowego, nie zawierający witaminy K. /Cernevit/</t>
  </si>
  <si>
    <t>5 ml</t>
  </si>
  <si>
    <t>Fiol.</t>
  </si>
  <si>
    <t>15.</t>
  </si>
  <si>
    <r>
      <rPr>
        <sz val="10"/>
        <rFont val="Arial"/>
        <family val="2"/>
        <charset val="238"/>
      </rPr>
      <t xml:space="preserve">Smofkabiven – Emulsja do infuzji (worek 3 - komorowy) zawierająca r-r aminokwasów z tauryną, elektrolity, glukozę, emulsję tłuszczową z trójglicerydami średniołańcuchowymi, olejem z oliwek i olejem rybnym. Do podawania - </t>
    </r>
    <r>
      <rPr>
        <b/>
        <sz val="10"/>
        <rFont val="Arial"/>
        <family val="2"/>
        <charset val="238"/>
      </rPr>
      <t>obwodowo</t>
    </r>
  </si>
  <si>
    <t>1448 ml</t>
  </si>
  <si>
    <t>Szt.</t>
  </si>
  <si>
    <t>16.</t>
  </si>
  <si>
    <r>
      <rPr>
        <sz val="10"/>
        <rFont val="Arial"/>
        <family val="2"/>
        <charset val="238"/>
      </rPr>
      <t xml:space="preserve">Smofkabiven – Emulsja do infuzji (worek 3 - komorowy) zawierająca r-r aminokwasów z tauryną, elektrolity, glukozę, emulsję tłuszczową z trójglicerydami średniołańcuchowymi, olejem z oliwek i olejem rybnym. Do podawania – </t>
    </r>
    <r>
      <rPr>
        <b/>
        <sz val="10"/>
        <rFont val="Arial"/>
        <family val="2"/>
        <charset val="238"/>
      </rPr>
      <t>obwodowo</t>
    </r>
  </si>
  <si>
    <t>1206 ml</t>
  </si>
  <si>
    <t>17</t>
  </si>
  <si>
    <r>
      <rPr>
        <sz val="10"/>
        <rFont val="Arial"/>
        <family val="2"/>
        <charset val="238"/>
      </rPr>
      <t xml:space="preserve">Smofkabiven – Emulsja do infuzji (worek 3 - komorowy) zawierająca r-r aminokwasów z tauryną, elektrolity, glukozę, emulsję tłuszczową z trójglicerydami średniołańcuchowymi, olejem z oliwek i olejem rybnym. Do podawania – </t>
    </r>
    <r>
      <rPr>
        <b/>
        <sz val="10"/>
        <rFont val="Arial"/>
        <family val="2"/>
        <charset val="238"/>
      </rPr>
      <t>centralnie</t>
    </r>
  </si>
  <si>
    <t>1477 ml</t>
  </si>
  <si>
    <t>18</t>
  </si>
  <si>
    <t>986 ml</t>
  </si>
  <si>
    <t>19.</t>
  </si>
  <si>
    <r>
      <rPr>
        <sz val="10"/>
        <rFont val="Arial"/>
        <family val="2"/>
        <charset val="238"/>
      </rPr>
      <t xml:space="preserve">Smofkabiven – Emulsja do infuzji (worek 3 - komorowy) zawierająca r-r aminokwasów z tauryną, elektrolity, glukozę, emulsję tłuszczową z trójglicerydami średniołańcuchowymi, olejem z oliwek i olejem rybnym. Do podawania - </t>
    </r>
    <r>
      <rPr>
        <b/>
        <sz val="10"/>
        <rFont val="Arial"/>
        <family val="2"/>
        <charset val="238"/>
      </rPr>
      <t>centralnie</t>
    </r>
  </si>
  <si>
    <t>1970 ml</t>
  </si>
  <si>
    <t>20.</t>
  </si>
  <si>
    <t>Sodium Glycerolophosphate - koncentrat fosforanów organicznych do żywienia pozajelitowego</t>
  </si>
  <si>
    <t>4,32 g/20 ml</t>
  </si>
  <si>
    <t>21.</t>
  </si>
  <si>
    <t>WITAMINY – EMULSJA TYPU O/W (witaminy rozpuszczalne w tłuszczach) dla DOROSŁYCH</t>
  </si>
  <si>
    <t>10 ML</t>
  </si>
  <si>
    <t>22.</t>
  </si>
  <si>
    <t>WITAMINY – EMULSJA TYPU O/W (witaminy rozpuszczalne w tłuszczach) dla DZIECI</t>
  </si>
  <si>
    <t>23.</t>
  </si>
  <si>
    <r>
      <rPr>
        <sz val="10"/>
        <rFont val="Arial"/>
        <family val="2"/>
        <charset val="238"/>
      </rPr>
      <t>WITAMINY rozpuszczalne w wodzie do żywienia pozajelitowego</t>
    </r>
    <r>
      <rPr>
        <i/>
        <sz val="10"/>
        <rFont val="Arial"/>
        <family val="2"/>
        <charset val="238"/>
      </rPr>
      <t xml:space="preserve"> /SOLUVIT/</t>
    </r>
  </si>
  <si>
    <r>
      <rPr>
        <b/>
        <sz val="12"/>
        <rFont val="Arial"/>
        <family val="2"/>
        <charset val="238"/>
      </rPr>
      <t xml:space="preserve">Pakiet nr 3 - ŻYWIENIE  DOJELITOWE  </t>
    </r>
    <r>
      <rPr>
        <i/>
        <sz val="12"/>
        <rFont val="Arial"/>
        <family val="2"/>
        <charset val="238"/>
      </rPr>
      <t>(cpv:33692200-9)</t>
    </r>
  </si>
  <si>
    <r>
      <rPr>
        <sz val="10"/>
        <rFont val="Arial"/>
        <family val="2"/>
        <charset val="238"/>
      </rPr>
      <t>Dieta kompletna pod względem odżywczym, (1,0kcal/1ml), bezresztkowa,zawiera białko(kazeina),węglowodany(maltodekstryna) , tłuszcze, oleje roślinne,  witaminy i składniki mineralne. Klinicznie wolna od laktozy, bezglutenowa.</t>
    </r>
    <r>
      <rPr>
        <i/>
        <sz val="10"/>
        <rFont val="Arial"/>
        <family val="2"/>
        <charset val="238"/>
      </rPr>
      <t>/Nutrison Standard/</t>
    </r>
  </si>
  <si>
    <t>Płyn do podawania  przez zgłębnik w połączeniu z przyrządem do żywienia dojelitowego</t>
  </si>
  <si>
    <t>1000 ml</t>
  </si>
  <si>
    <t>szt.</t>
  </si>
  <si>
    <r>
      <rPr>
        <sz val="10"/>
        <rFont val="Arial"/>
        <family val="2"/>
        <charset val="238"/>
      </rPr>
      <t xml:space="preserve">Dieta kompletna pod względem odżywczym,hiperkaloryczna (1,5kcal/1ml), bezresztkowa,zawiera białko(kazeina),węglowodany(maltodekstryna) , tłuszcz (wyłącznie LCT),witaminy i składniki mineralne. Klinicznie wolna od laktozy, bezglutenowa. </t>
    </r>
    <r>
      <rPr>
        <i/>
        <sz val="10"/>
        <rFont val="Arial"/>
        <family val="2"/>
        <charset val="238"/>
      </rPr>
      <t>/Nutrison Energy/</t>
    </r>
  </si>
  <si>
    <t>szt,</t>
  </si>
  <si>
    <t>Płyn (worek pack) do podawania przez zgłębnik w połączeniu z  przyrządem do żywienia dojelitowego</t>
  </si>
  <si>
    <r>
      <rPr>
        <sz val="10"/>
        <rFont val="Arial"/>
        <family val="2"/>
        <charset val="238"/>
      </rPr>
      <t xml:space="preserve">Dieta wspomagająca leczenie ran, kompletna, normokaloryczna, bogatoresztkowa, do leczenia żywieniowego drogą przewodu pokarmowego, przez zgłębnik lub stomię w połączeniu z przyżądem do żywienia dojelitowego. Można podawać doustnie. </t>
    </r>
    <r>
      <rPr>
        <i/>
        <sz val="10"/>
        <rFont val="Arial"/>
        <family val="2"/>
        <charset val="238"/>
      </rPr>
      <t>/Nutrison Advanced Cubison/</t>
    </r>
  </si>
  <si>
    <t>Płyn do podawania doustnego lub przez zgłębnik w połączeniu z przyrządem do żywienia dojelitowego</t>
  </si>
  <si>
    <t>Płyn ( butelka) do podawania  przez zgłębnik w połączeniu z przyrządem do żywienia dojelitowego</t>
  </si>
  <si>
    <t>200 ml</t>
  </si>
  <si>
    <t>Płyn (worek pack) do podawania  przez zgłębnik w połączeniu z przyrządem do żywienia dojelitowego</t>
  </si>
  <si>
    <r>
      <rPr>
        <sz val="10"/>
        <rFont val="Arial"/>
        <family val="2"/>
        <charset val="238"/>
      </rPr>
      <t xml:space="preserve">Kompletna  wysokoenergetyczna dieta peptydowa dla niemowlątod urodzenia i małych dzieci do 18 miesiąca życia lub o masie ciała do 9 kg. Zawartość energetyczna 1kcal/ml. Beztesztkowa, bezglutenowa. Osmolarność 295 mOsmol/l </t>
    </r>
    <r>
      <rPr>
        <i/>
        <sz val="10"/>
        <rFont val="Arial"/>
        <family val="2"/>
        <charset val="238"/>
      </rPr>
      <t>/Infatrini Peptisorb/</t>
    </r>
  </si>
  <si>
    <t>Płyn do podawania  przez zgłębnik w połączeniu z przyrządem do żywienia dojelitowegoo</t>
  </si>
  <si>
    <t>Płyn do podawania doustnego lub przez zgłębnik w połączeniu z przyrządem do żywienia dojelitowegoo</t>
  </si>
  <si>
    <t>125 ml</t>
  </si>
  <si>
    <r>
      <rPr>
        <sz val="10"/>
        <rFont val="Arial"/>
        <family val="2"/>
        <charset val="238"/>
      </rPr>
      <t>Dieta kompletna dostosowana składem do żywienia dzieci w wieku 7-12 lat lub masa ciała 21-45kg ,normokaloryczna, normobiałkowa 3,3g/100ml z dodatkiem wielonienasyconych kwasów tłuszczowych z przewagą DHA ,bezresztkowa ,stosunek serwatki do kazeiny 60:40, niska osmolarność 225mOsmol/l /</t>
    </r>
    <r>
      <rPr>
        <i/>
        <sz val="10"/>
        <rFont val="Arial"/>
        <family val="2"/>
        <charset val="238"/>
      </rPr>
      <t>NutriniMax /</t>
    </r>
  </si>
  <si>
    <r>
      <rPr>
        <sz val="10"/>
        <rFont val="Arial"/>
        <family val="2"/>
        <charset val="238"/>
      </rPr>
      <t>Dieta kompletna w płynie, wysokobiałkowa (7,5g białka/100 ml), hiperkaloryczna (1,28 kcal/ml), oparta wyłącznie na białku kazeinowym, o zawartości glutaminy 1,66g/100 ml, bogatoresztkowa (błonnik o sześciu rodzajach włókien rozpuszczalnych i nierozpuszczalnych w wodzie), zawierająca wyłącznie tłuszcze LCT, o niskiej osmolarności nie przekraczającej 270 mOsm/l.</t>
    </r>
    <r>
      <rPr>
        <i/>
        <sz val="10"/>
        <rFont val="Arial"/>
        <family val="2"/>
        <charset val="238"/>
      </rPr>
      <t xml:space="preserve"> /Nutrison Advanced Protison/</t>
    </r>
  </si>
  <si>
    <r>
      <rPr>
        <sz val="10"/>
        <rFont val="Arial"/>
        <family val="2"/>
        <charset val="238"/>
      </rPr>
      <t>Dieta bogatobiałkowa, kompletna, hiperkaloryczna (1,25 kcal/ml) do podaży doustnej lub przez zgłębnik, o smaku neutralnym (bez dodatków smakowych), w której 20 % energii pochodzi z białka oparta na białku źródło: serwatka, kazeina, soja i groch (6,3g/100ml), zawiera glutaminę i argininę, nie zawiera błonnika, oparta o tłuszcze MCT. raz z zawartością DHA+EPA 0,51g. /</t>
    </r>
    <r>
      <rPr>
        <i/>
        <sz val="10"/>
        <rFont val="Arial"/>
        <family val="2"/>
        <charset val="238"/>
      </rPr>
      <t>Nutrison Protein Plus/</t>
    </r>
  </si>
  <si>
    <r>
      <rPr>
        <sz val="10"/>
        <rFont val="Arial"/>
        <family val="2"/>
        <charset val="238"/>
      </rPr>
      <t xml:space="preserve">Immunożywienie kompletne pod względem odżywczym. W składzie kw. Tłuszczowe omega-3, arginina, nukleotydy, rozpuszczalny błonnik </t>
    </r>
    <r>
      <rPr>
        <i/>
        <sz val="10"/>
        <rFont val="Arial"/>
        <family val="2"/>
        <charset val="238"/>
      </rPr>
      <t>/Impact Oral/</t>
    </r>
  </si>
  <si>
    <t xml:space="preserve">Płyn  </t>
  </si>
  <si>
    <t>237 ml</t>
  </si>
  <si>
    <r>
      <rPr>
        <sz val="10"/>
        <rFont val="Arial"/>
        <family val="2"/>
        <charset val="238"/>
      </rPr>
      <t xml:space="preserve">Gotowy do spożycia preparat odżywczy – kompletny, wysokoenergetyczny, dla dzieci od 1 roku życia, uzupełniający niedobory białkowe i energetyczne u dzieci chorych w stanie zwiększonego stresu metabolicznego. Produkt bezglutenowy, nie zawiera laktozy </t>
    </r>
    <r>
      <rPr>
        <i/>
        <sz val="10"/>
        <rFont val="Arial"/>
        <family val="2"/>
        <charset val="238"/>
      </rPr>
      <t>/Nutrikid/</t>
    </r>
  </si>
  <si>
    <t>17.</t>
  </si>
  <si>
    <r>
      <rPr>
        <sz val="10"/>
        <rFont val="Arial"/>
        <family val="2"/>
        <charset val="238"/>
      </rPr>
      <t xml:space="preserve">Kompletny preparat odżywczy, wysokoenergetyczny dla pacjentów z mukowiscydozą, pow. 6 roku życia, niedożywionych z powodu choroby. Wart. energet. 720 kcal w butelce, zwiększona zawartość witamin rozpuszczalnych w tłuszczach </t>
    </r>
    <r>
      <rPr>
        <i/>
        <sz val="10"/>
        <rFont val="Arial"/>
        <family val="2"/>
        <charset val="238"/>
      </rPr>
      <t>/Fortimel Max/</t>
    </r>
  </si>
  <si>
    <t>300 ml</t>
  </si>
  <si>
    <r>
      <rPr>
        <b/>
        <sz val="10"/>
        <rFont val="Arial"/>
        <family val="2"/>
        <charset val="238"/>
      </rPr>
      <t xml:space="preserve">Poz.1-11 </t>
    </r>
    <r>
      <rPr>
        <sz val="10"/>
        <rFont val="Arial"/>
        <family val="2"/>
        <charset val="238"/>
      </rPr>
      <t xml:space="preserve"> Preparaty  muszą być kompatybilne z pompą do żywienia dojelitowego FLOCARE 800</t>
    </r>
  </si>
  <si>
    <r>
      <rPr>
        <b/>
        <sz val="10"/>
        <rFont val="Arial"/>
        <family val="2"/>
        <charset val="238"/>
      </rPr>
      <t xml:space="preserve">Poz. 6 – 8 </t>
    </r>
    <r>
      <rPr>
        <sz val="10"/>
        <rFont val="Arial"/>
        <family val="2"/>
        <charset val="238"/>
      </rPr>
      <t xml:space="preserve"> Preparaty przeznaczone dla dzieci w wieku 1-6 lat lub o masie ciała 8 – 20 kg.</t>
    </r>
  </si>
  <si>
    <r>
      <rPr>
        <b/>
        <sz val="10"/>
        <rFont val="Arial"/>
        <family val="2"/>
        <charset val="238"/>
      </rPr>
      <t xml:space="preserve">Poz. 9 </t>
    </r>
    <r>
      <rPr>
        <sz val="10"/>
        <rFont val="Arial"/>
        <family val="2"/>
        <charset val="238"/>
      </rPr>
      <t xml:space="preserve"> Preparat przeznaczony dla dzieci w wieku  7 - 12 lat lub o masie ciała  21 – 45 kg.</t>
    </r>
  </si>
  <si>
    <r>
      <rPr>
        <b/>
        <sz val="10"/>
        <rFont val="Arial"/>
        <family val="2"/>
        <charset val="238"/>
      </rPr>
      <t xml:space="preserve">Poz. 10 - 11  </t>
    </r>
    <r>
      <rPr>
        <sz val="10"/>
        <rFont val="Arial"/>
        <family val="2"/>
        <charset val="238"/>
      </rPr>
      <t>Preparaty przeznaczone dla niemowląt do 18 miesiąca życia lub o masie ciała do 9kg.</t>
    </r>
  </si>
  <si>
    <r>
      <rPr>
        <b/>
        <sz val="12"/>
        <color indexed="8"/>
        <rFont val="Arial"/>
        <family val="2"/>
        <charset val="238"/>
      </rPr>
      <t xml:space="preserve">Pakiet nr 4 – ŻYWIENIE POZAJELITOWE II </t>
    </r>
    <r>
      <rPr>
        <b/>
        <i/>
        <sz val="12"/>
        <color indexed="8"/>
        <rFont val="Arial"/>
        <family val="2"/>
        <charset val="238"/>
      </rPr>
      <t>(</t>
    </r>
    <r>
      <rPr>
        <i/>
        <sz val="12"/>
        <color indexed="8"/>
        <rFont val="Arial"/>
        <family val="2"/>
        <charset val="238"/>
      </rPr>
      <t>cpv: 33621400-3)</t>
    </r>
    <r>
      <rPr>
        <sz val="12"/>
        <color indexed="8"/>
        <rFont val="Arial"/>
        <family val="2"/>
        <charset val="238"/>
      </rPr>
      <t xml:space="preserve">  </t>
    </r>
  </si>
  <si>
    <t>EMULSJA  DO ŻYW. POZAJELIT.- worek trzykomorowy (50% roztwór glukozy, 5,9% roztwór aminokwasów z elektrolitami, 12,5% emulsja tłuszczowa) PEDIATR.</t>
  </si>
  <si>
    <t>155 ml + 221 ml + 124 ml – 500 ml</t>
  </si>
  <si>
    <t>Emulsja do infuzji</t>
  </si>
  <si>
    <t>80 ml + 160 ml + 60 ml – 300 ml</t>
  </si>
  <si>
    <t xml:space="preserve">Worek trzykomorowy do żywienia pozajelitowego  do podawania  centralnie , zawierający elektrolity ,aminokwasy,  glukozę i emulsję tłuszczową (80% oleju z oliwek i 20% oleju sojowego). Zawartości azotu 13- 13,5 g i energia całkowita 1550-1600, </t>
  </si>
  <si>
    <t>1,5 l – 600 ml + 600 ml + 300 ml</t>
  </si>
  <si>
    <t>1 l – 400 ml + 400 ml + 200 ml</t>
  </si>
  <si>
    <r>
      <rPr>
        <sz val="10"/>
        <rFont val="Arial"/>
        <family val="2"/>
        <charset val="238"/>
      </rPr>
      <t xml:space="preserve">Worek trzykomorowy do żywienia pozajelitowego  do podawania centralnie , zawierający elektrolity,aminokwasy,  glukozę i emulsję tłuszczową (80% oleju z oliwek i 20% oleju sojowego). Zawartość azotu min </t>
    </r>
    <r>
      <rPr>
        <u/>
        <sz val="10"/>
        <rFont val="Arial"/>
        <family val="2"/>
        <charset val="238"/>
      </rPr>
      <t xml:space="preserve"> 7 g/L</t>
    </r>
    <r>
      <rPr>
        <sz val="10"/>
        <rFont val="Arial"/>
        <family val="2"/>
        <charset val="238"/>
      </rPr>
      <t xml:space="preserve"> i energia niebiałkowa 900-1000 kcal,</t>
    </r>
  </si>
  <si>
    <t xml:space="preserve">Worek trzykomorowy do żywienia pozajelitowego  do podawania obwodowo lub centralnie , zawierający elektrolity,aminokwasy,  glukozę i emulsję tłuszczową (80% oleju z oliwek i 20% oleju sojowego). Zawartość azotu 4 g i energia niebiałkowa 600 kcal, </t>
  </si>
  <si>
    <t xml:space="preserve">Worek trzykomorowy do żywienia pozajelitowego  do podawania obwodowo lub centralnie , zawierający elektrolity,aminokwasy,  glukozę i emulsję tłuszczową (80% oleju z oliwek i 20% oleju sojowego). Zawartość azotu 6 g i energia niebiałkowa 900 kcal, </t>
  </si>
  <si>
    <r>
      <rPr>
        <b/>
        <sz val="12"/>
        <color indexed="8"/>
        <rFont val="Arial"/>
        <family val="2"/>
        <charset val="238"/>
      </rPr>
      <t>Pakiet nr 5 – MLEKA, DIETY ELIMINACYJNE, ODŻYWKI</t>
    </r>
    <r>
      <rPr>
        <i/>
        <sz val="12"/>
        <color indexed="8"/>
        <rFont val="Arial"/>
        <family val="2"/>
        <charset val="238"/>
      </rPr>
      <t xml:space="preserve"> (cpv: 33692510-5, 15884000-8)</t>
    </r>
  </si>
  <si>
    <t>L.p.</t>
  </si>
  <si>
    <t>Nazwa międzynarodowa</t>
  </si>
  <si>
    <t>Wartość vat</t>
  </si>
  <si>
    <t>1</t>
  </si>
  <si>
    <t xml:space="preserve">Dieta kompl.  do żywienia dzieci w wieku 7-12 lat lub masa ciała 21-45kg ,normokaloryczna, normobiałkowa 3,3g/100ml z dodatkiem  wielonienasyconych kw. tłuszczowych z przewagą DHA ,bezresztkowa ,stosunek serwatki do kazeiny 60:40, niska osmolarność (NutriniMax) </t>
  </si>
  <si>
    <t>Płyn do podawania przez zgłębnik</t>
  </si>
  <si>
    <t>Dieta kompletna dla dzieci w wielu 1-6 lat lub masa 8-20 kg, normokaloryczna, stosowana w nietolerancji diety, białko 2,8g/100ml, hydrolizat białka serwatkowego, mieszanina tłuszczów z dodatkiem MCT, niska zawartość laktozy 0,1g/100ml, (Nutrini Peptisorb)</t>
  </si>
  <si>
    <t>Dieta kompletna, hiperkaloryczna (1,5 kcal/ml) dla dzieci od 7 do 12 roku życia, bogatobiałkowa (4,8g), wolna od laktozy, zawiera tłuszcze EPA/DHA, bezresztkowa,  o osmolarności 330 mOsmol/l   (NutriniMax Energy)</t>
  </si>
  <si>
    <t>Dieta kompletna, hiperkaloryczna (1,5 kcal/ml) dla dzieci od 7 do 12 roku życia, bogatoresztkowa (1,1g), wolna od laktozy, zawiera tłuszcze EPA/DHA,  o osmolarności 315 mOsmol/l  (NutriniMax Energy Multi Fibre)</t>
  </si>
  <si>
    <t>Dieta kompletna pod względem odżywczym, wzbogacona w błonnik, bogata w jednonienasycone kwasy tłuszczowe. Nie zawiera laktozy i glutenu. Przeznaczona dla osób z cukrzycą lub hiperglikemią (Diasip)</t>
  </si>
  <si>
    <t>MODYFIKOWANE MLEKO gotowe do spożycia dla wcześniaków z niską  i bardzo niską urodzeniową masą  ciała (z zawartością immunofortis), /Bebilon Nenatal/</t>
  </si>
  <si>
    <t>60 ML - 90 ML</t>
  </si>
  <si>
    <t>MODYFIKOWANE MLEKO w płynie oparte na krótkołańcuchowych  peptydach i wolnych aminokwasach (Bebilon Pepti)</t>
  </si>
  <si>
    <t>90 ml -100 ml</t>
  </si>
  <si>
    <t>NUTRIDRINK - Dieta kompl. w płynie, polimeryczna, hiperkaloryczna (2,4 kcal/ml), zawartość białka 0,14 g/ml, źródłem białka są kazeina i serwatka,  bezresztkowa, bezglutenowa, o niskiej zawartości tłuszczu (do 35%), różne smaki</t>
  </si>
  <si>
    <t>4 x 125 ml</t>
  </si>
  <si>
    <t>200 ML</t>
  </si>
  <si>
    <t>Proszek -&gt; Płyn</t>
  </si>
  <si>
    <t>400 G</t>
  </si>
  <si>
    <t>PREP.dietet. MLEKOZAST. HIPOALERGICZNY, stosowany  w nietolerancji LAKTOZY (Bebilon Pepti 2 DHA)</t>
  </si>
  <si>
    <t>450 G - od 6 miesiąca</t>
  </si>
  <si>
    <t>PREP.odżywczy - DIETA cząstkowa, o wysokiej zawartości białka i wapnia, a niskiej zawartości tłuszczu i neutralnym smaku (Protifar)</t>
  </si>
  <si>
    <t xml:space="preserve">225 G </t>
  </si>
  <si>
    <t xml:space="preserve">PREP.mlekozastępczy z  trójglicerydami MCT </t>
  </si>
  <si>
    <t>450 G</t>
  </si>
  <si>
    <t>Subst. Zagęszczająca, w przypadku skłonności do ulewania oraz w trudnościach w połykaniu. Dla noworodków, niemowląt, dzieci i dorosłych (Nutriton)</t>
  </si>
  <si>
    <t>Proszek -&gt; Zawiesina</t>
  </si>
  <si>
    <t>135 g</t>
  </si>
  <si>
    <t xml:space="preserve"> </t>
  </si>
  <si>
    <r>
      <rPr>
        <b/>
        <sz val="12"/>
        <rFont val="Arial"/>
        <family val="2"/>
        <charset val="238"/>
      </rPr>
      <t xml:space="preserve">Pakiet nr 6 – DIETY ELIMINACYJNE II </t>
    </r>
    <r>
      <rPr>
        <i/>
        <sz val="12"/>
        <rFont val="Arial"/>
        <family val="2"/>
        <charset val="238"/>
      </rPr>
      <t xml:space="preserve"> (cpv: 33692510-5)</t>
    </r>
    <r>
      <rPr>
        <b/>
        <i/>
        <sz val="12"/>
        <rFont val="Arial"/>
        <family val="2"/>
        <charset val="238"/>
      </rPr>
      <t xml:space="preserve"> </t>
    </r>
  </si>
  <si>
    <t>Dieta eliminacyjna dla niemowląt, dzieci i dorosłych z MCT stosowana w bigunkach różnego pochodzenia</t>
  </si>
  <si>
    <t>350 g</t>
  </si>
  <si>
    <r>
      <rPr>
        <sz val="10"/>
        <rFont val="Arial"/>
        <family val="2"/>
        <charset val="238"/>
      </rPr>
      <t xml:space="preserve">Kompletna pod względem odżywczym normokaloryczna i normobiałkowa płynna dieta peptydowa, 100% serwatka, bogata w kwasy tł. MCT  (62% MCT) dla dzieci pow. 1 roku życia </t>
    </r>
    <r>
      <rPr>
        <i/>
        <sz val="10"/>
        <rFont val="Arial"/>
        <family val="2"/>
        <charset val="238"/>
      </rPr>
      <t>(Peptamen Junior)</t>
    </r>
  </si>
  <si>
    <t>500 ml – but. Smartflex</t>
  </si>
  <si>
    <r>
      <rPr>
        <sz val="10"/>
        <rFont val="Arial"/>
        <family val="2"/>
        <charset val="238"/>
      </rPr>
      <t xml:space="preserve">Normokaloryczna (1 kcal/ml) dieta, 20% MCT do podawania doustnego lub przez zgłębnik smak neutralny, dla dzieci od 3 roku życia </t>
    </r>
    <r>
      <rPr>
        <i/>
        <sz val="10"/>
        <rFont val="Arial"/>
        <family val="2"/>
        <charset val="238"/>
      </rPr>
      <t>(Isosource Standard)</t>
    </r>
  </si>
  <si>
    <t>1 l – but. Smartflex</t>
  </si>
  <si>
    <r>
      <rPr>
        <sz val="10"/>
        <rFont val="Arial"/>
        <family val="2"/>
        <charset val="238"/>
      </rPr>
      <t xml:space="preserve">PREP. dietet. - dieta peptydowa, 100% białek serwatki DLA DZIECI 1 - 9 LAT Z OGRANIOCZONYM FUNKCJONOWANIEM PRZEWODU POKARMOWEGO, smak waniliowy </t>
    </r>
    <r>
      <rPr>
        <i/>
        <sz val="10"/>
        <rFont val="Arial"/>
        <family val="2"/>
        <charset val="238"/>
      </rPr>
      <t>(Peptamen Junior)</t>
    </r>
  </si>
  <si>
    <r>
      <rPr>
        <sz val="10"/>
        <rFont val="Arial"/>
        <family val="2"/>
        <charset val="238"/>
      </rPr>
      <t xml:space="preserve">PREP. dietet. ODŻYWCZY DLA DZIECI 1 - 10 LAT (KOMPLETNA DIETA W PROSZKU O SMAKU WANILIOWYM), z probiotykami </t>
    </r>
    <r>
      <rPr>
        <i/>
        <sz val="10"/>
        <rFont val="Arial"/>
        <family val="2"/>
        <charset val="238"/>
      </rPr>
      <t>(Resource Junior)</t>
    </r>
  </si>
  <si>
    <r>
      <rPr>
        <sz val="10"/>
        <rFont val="Arial"/>
        <family val="2"/>
        <charset val="238"/>
      </rPr>
      <t>Prep. dla wcześniaków i niemowląt o bardzo małej masie urodzeniowej, zawierający białko HA i LC PUFA i średniołańcuchowe trójglicerydy. Gotowe do spożycia</t>
    </r>
    <r>
      <rPr>
        <i/>
        <sz val="10"/>
        <rFont val="Arial"/>
        <family val="2"/>
        <charset val="238"/>
      </rPr>
      <t xml:space="preserve"> (Pre-Nan)</t>
    </r>
  </si>
  <si>
    <t>70 ml</t>
  </si>
  <si>
    <r>
      <rPr>
        <sz val="10"/>
        <rFont val="Arial"/>
        <family val="2"/>
        <charset val="238"/>
      </rPr>
      <t xml:space="preserve">Prep. Dietet. - dieta eliminacyjna w nietolerancji pokarmowej (hydrolizat enzymatyczny kazeiny), od </t>
    </r>
    <r>
      <rPr>
        <u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miesiąca</t>
    </r>
    <r>
      <rPr>
        <i/>
        <sz val="10"/>
        <rFont val="Arial"/>
        <family val="2"/>
        <charset val="238"/>
      </rPr>
      <t xml:space="preserve"> (Nutramigen)</t>
    </r>
  </si>
  <si>
    <t>400 G - Zaburzenia trawienia i wchłaniania</t>
  </si>
  <si>
    <r>
      <rPr>
        <sz val="10"/>
        <rFont val="Arial"/>
        <family val="2"/>
        <charset val="238"/>
      </rPr>
      <t>Prep. Dietet. - dieta eliminacyjna w nietolerancji pokarmowej (hydrolizat enzymatyczny kazeiny), od</t>
    </r>
    <r>
      <rPr>
        <u/>
        <sz val="10"/>
        <rFont val="Arial"/>
        <family val="2"/>
        <charset val="238"/>
      </rPr>
      <t xml:space="preserve"> 5 </t>
    </r>
    <r>
      <rPr>
        <sz val="10"/>
        <rFont val="Arial"/>
        <family val="2"/>
        <charset val="238"/>
      </rPr>
      <t>miesiąca</t>
    </r>
    <r>
      <rPr>
        <i/>
        <sz val="10"/>
        <rFont val="Arial"/>
        <family val="2"/>
        <charset val="238"/>
      </rPr>
      <t xml:space="preserve"> (Nutramigen)</t>
    </r>
  </si>
  <si>
    <t>400 G - od 5  miesiąca</t>
  </si>
  <si>
    <r>
      <rPr>
        <sz val="10"/>
        <rFont val="Arial"/>
        <family val="2"/>
        <charset val="238"/>
      </rPr>
      <t xml:space="preserve">Wysokoenergetyczna (1,2 kcal/ml) dieta, 20% MCT, dla dzieci pow. 1 roku życia do podawania doustnego lub przez zgłębnik smak neutralny </t>
    </r>
    <r>
      <rPr>
        <i/>
        <sz val="10"/>
        <rFont val="Arial"/>
        <family val="2"/>
        <charset val="238"/>
      </rPr>
      <t>(Isosource Junior)</t>
    </r>
  </si>
  <si>
    <r>
      <rPr>
        <sz val="10"/>
        <rFont val="Arial"/>
        <family val="2"/>
        <charset val="238"/>
      </rPr>
      <t xml:space="preserve">Wysokoenergetyczna dieta (1,5 kcal/ml) dla dzieci pow. 1 roku życia i młodzieży </t>
    </r>
    <r>
      <rPr>
        <i/>
        <sz val="10"/>
        <rFont val="Arial"/>
        <family val="2"/>
        <charset val="238"/>
      </rPr>
      <t>(Resource Junior)</t>
    </r>
  </si>
  <si>
    <t>RAZEM:</t>
  </si>
  <si>
    <r>
      <rPr>
        <b/>
        <sz val="12"/>
        <rFont val="Arial"/>
        <family val="2"/>
        <charset val="238"/>
      </rPr>
      <t xml:space="preserve">Pakiet nr 7 – DIETY III, ŻYWIENIE POZAJELITOWE </t>
    </r>
    <r>
      <rPr>
        <i/>
        <sz val="12"/>
        <rFont val="Arial"/>
        <family val="2"/>
        <charset val="238"/>
      </rPr>
      <t>(cpv: 33621400-3, 15884000-8)</t>
    </r>
  </si>
  <si>
    <r>
      <rPr>
        <sz val="10"/>
        <rFont val="Arial"/>
        <family val="2"/>
        <charset val="238"/>
      </rPr>
      <t xml:space="preserve">AMINO ACIDS + MINERALS, worek dwukomorowy do żywienia pozajelit. obwodowo </t>
    </r>
    <r>
      <rPr>
        <i/>
        <sz val="10"/>
        <rFont val="Arial"/>
        <family val="2"/>
        <charset val="238"/>
      </rPr>
      <t>(Nutriflex Peri)</t>
    </r>
  </si>
  <si>
    <t>Rozt. do wlewu dożylnego</t>
  </si>
  <si>
    <t>600 ml + 400 ml</t>
  </si>
  <si>
    <t>Dieta elimin. W nietolerancji pokarmowej, o smaku neutralnym dla dzieci pow. 1 roku życia. Oparta na aminokwasach, kompletna pod względem odżywczym, zawiera długołańcuchowe, wielonienasycone kwasy tłuszczowe (Neocate Advanced)</t>
  </si>
  <si>
    <r>
      <rPr>
        <sz val="10"/>
        <rFont val="Arial"/>
        <family val="2"/>
        <charset val="238"/>
      </rPr>
      <t xml:space="preserve">Proszek </t>
    </r>
    <r>
      <rPr>
        <sz val="10"/>
        <rFont val="Arial"/>
        <family val="2"/>
        <charset val="1"/>
      </rPr>
      <t>&gt; Płyn</t>
    </r>
  </si>
  <si>
    <t>400 g</t>
  </si>
  <si>
    <t>Hiperkaloryczna dieta do postępowania dietetycznego dla niemowląt i dzieci  z mukowiscydozą. Zawiera łatwo przyswajalne pełnowartościowe białko, średniołańcuchowe kwasy tłuszczowe (MCT), długołańcuchowe, wielonienasycone kw. Tłuszcz. (LCP), prebiotyki (Milupa Cystilac)</t>
  </si>
  <si>
    <t>Proszek &gt; Płyn</t>
  </si>
  <si>
    <t>900 g</t>
  </si>
  <si>
    <t>Op.</t>
  </si>
  <si>
    <t>Hipoalergiczne mleko modyfikowane na bazie aminokwasów dla niemowląt 0 – 12 miesięcy, zawierające wszystkie niezbędne składniki odżywcze, długołańcuchowe, wielonienasycone kwasy tłuszcowe (LCP) i nukleotydy (Neocate LCP)</t>
  </si>
  <si>
    <t>Nutriflex Omega Specjal - Glukoza, r-r Aminokwasów z elektrolitami, emulsja tłuszczowa - Worek trójkomorowy do żywienia pozajelit.</t>
  </si>
  <si>
    <t>Rozt. + Emulsja do wlewu dożylnego</t>
  </si>
  <si>
    <t>1250 ml</t>
  </si>
  <si>
    <t>1 396,6 mg = 2,5 mmol/5 ml</t>
  </si>
  <si>
    <t xml:space="preserve">2 793,2 mg = 0,5 mmol/10 ml </t>
  </si>
  <si>
    <t>4 189,8 mg = 7,5 mmol/15 ml</t>
  </si>
  <si>
    <t>5 586,4 mg = 10 mmol/20 ml</t>
  </si>
  <si>
    <t>16 759,2 mg = 30 mmol/60 ml</t>
  </si>
  <si>
    <t>Vat</t>
  </si>
  <si>
    <t>10% - 100 ML</t>
  </si>
  <si>
    <t>AMINOKWASÓW ROZTWÓR PEDIATRYCZNY (zawartość tauryny - 0,6 g w 100 g aminokwasów)</t>
  </si>
  <si>
    <r>
      <t xml:space="preserve">Dieta kompletna pod względem odżywczym, normokaloryczna (1 kcal/1ml), bogatoresztkowa, (unikalna mieszanina  6 rodzajów błonnika o odpowiednich proporcjach włókien rozpuszczalnych i nierozpuszczalnych) zawiera białko (kazeina), węglowodany (maltodekstryna),tłuszcz (wyłącznie LCT), witaminy i składniki mineralne.Klinicznie wolna od laktozy, bezglutenowa. </t>
    </r>
    <r>
      <rPr>
        <i/>
        <sz val="10"/>
        <rFont val="Arial"/>
        <family val="2"/>
        <charset val="238"/>
      </rPr>
      <t>/Nutrison Multi Fibre/</t>
    </r>
  </si>
  <si>
    <r>
      <t xml:space="preserve">Dieta normalizująca glikemię, kompletna pod względem odżywczym, normokaloryczna  (1 kcal/1ml), bogatoresztkowa, (unikalna mieszanina  6 rodzajów błonnika o odpowiednich proporcjach włókien rozpuszczalnych i nierozpuszczalnych) zawiera białko sojowe, węglowodany (skrobia i fruktoza),tłuszcz, witaminy i składniki mineralne.Klinicznie wolna od laktozy, bezglutenowa. </t>
    </r>
    <r>
      <rPr>
        <i/>
        <sz val="10"/>
        <rFont val="Arial"/>
        <family val="2"/>
        <charset val="238"/>
      </rPr>
      <t>/Nutrison Advanced Diason/</t>
    </r>
  </si>
  <si>
    <r>
      <t xml:space="preserve">Dieta kompletna  pod względem odżywczym, normokaloryczna (1 kcal/1ml) bezresztkowa, zawierająca:  - białko (2,5g/100ml) w tym białka serwatkowe i kazeinowe w proporcjach 60:40   
-węglowodany (maltodekstryna), - EPA (8,58g) i DHA (35,6g) Klinicznie wolna od laktozy, bezglutenowa. .0smolarność 200mOsm/l. </t>
    </r>
    <r>
      <rPr>
        <i/>
        <sz val="10"/>
        <rFont val="Arial"/>
        <family val="2"/>
        <charset val="238"/>
      </rPr>
      <t>/Nutrini/</t>
    </r>
  </si>
  <si>
    <r>
      <t xml:space="preserve">Dieta kompletna  normokaloryczna (1 kcal/1ml), zawierająca: -białko -(2,5g/100ml) w tym białka serwatkowe i kazeinowe w proporcjach 60:40 - EPA (8,58g) i DHA(35,6g)  - błonnik (6 rodzajów błonnika o odpowiednich proporcjach włókien rozpuszczalnych i nierozpuszczalnych)  - osmolarność 205mOsm/l     Klinicznie wolna od laktozy.Bezglutenowa. </t>
    </r>
    <r>
      <rPr>
        <i/>
        <sz val="10"/>
        <rFont val="Arial"/>
        <family val="2"/>
        <charset val="238"/>
      </rPr>
      <t xml:space="preserve">/Nutrini Multi Fibre/  </t>
    </r>
    <r>
      <rPr>
        <sz val="10"/>
        <rFont val="Arial"/>
        <family val="2"/>
        <charset val="238"/>
      </rPr>
      <t xml:space="preserve">  </t>
    </r>
  </si>
  <si>
    <r>
      <t xml:space="preserve">Dieta kompletna  hiperkaloryczna (1,5 kcal/1ml) zawierająca:  -białko (4,1g/100ml) w tym białka serwatkowe i kazeinowe w proporcjach 40:60 - EPA (12,8g) i DHA(53,3g) - węglowodany (maltodekstryna) - błonnik(6 rodzajów błonnika o odpowiednich proporcjach włókien rozpuszczalnych i nierozpuszczalnych)  - osmolarność 315mOsm/l. Klinicznie wolna od laktozy.Bezglutenowa. </t>
    </r>
    <r>
      <rPr>
        <i/>
        <sz val="10"/>
        <rFont val="Arial"/>
        <family val="2"/>
        <charset val="238"/>
      </rPr>
      <t xml:space="preserve">/Nutrini Energy Multi Fibre/  </t>
    </r>
    <r>
      <rPr>
        <sz val="10"/>
        <rFont val="Arial"/>
        <family val="2"/>
        <charset val="238"/>
      </rPr>
      <t xml:space="preserve"> </t>
    </r>
  </si>
  <si>
    <r>
      <t>Dieta kompletna  normokaloryczna (1 kcal/1ml), zawierająca: - białko -(3,3g/100ml) w tym białka serwatkowe i kazeinowe w proporcjach 60:40 
- EPA (8,16g) i DHA(33,9g) – błonnik (6 rodzajów błonnika o odpowiednich proporcjach włókien rozpuszczalnych  i nierozpuszczalnych) - osmolarność 230mOsm/l.  Bezglutenowa.Klinicznie wolna od laktozy.</t>
    </r>
    <r>
      <rPr>
        <i/>
        <sz val="10"/>
        <rFont val="Arial"/>
        <family val="2"/>
        <charset val="238"/>
      </rPr>
      <t xml:space="preserve"> /NutriniMax Multi Fibre/ </t>
    </r>
    <r>
      <rPr>
        <sz val="10"/>
        <rFont val="Arial"/>
        <family val="2"/>
        <charset val="238"/>
      </rPr>
      <t xml:space="preserve">  </t>
    </r>
  </si>
  <si>
    <r>
      <t xml:space="preserve">Dieta kompletna  hiperkaloryczna (1kcal/1ml) zawierająca: - białko - (2,6g/100ml) w tym białka serwatkowe i kazeinowe w proporcjach 60:40
 - LCP:AA (17,8g) i DHA(10,2g) - węglowodany (maltodekstryny i laktoza) - prebiotyki (GOS I FOS) - nukleotydy. Osmolarność  295mOsm/l.  Bezglutenowa. </t>
    </r>
    <r>
      <rPr>
        <i/>
        <sz val="10"/>
        <rFont val="Arial"/>
        <family val="2"/>
        <charset val="238"/>
      </rPr>
      <t>/Infatrini/.</t>
    </r>
    <r>
      <rPr>
        <sz val="10"/>
        <rFont val="Arial"/>
        <family val="2"/>
        <charset val="238"/>
      </rPr>
      <t xml:space="preserve">   </t>
    </r>
  </si>
  <si>
    <r>
      <t>Worek trzykomorowy do żywienia pozajelitowego  do podawania  centralnie , zawierający elektrolity, aminokwasy,  glukozę i emulsję tłuszczową (80% oleju z oliwek i 20% oleju sojowego). Zawartość azotu min</t>
    </r>
    <r>
      <rPr>
        <u/>
        <sz val="10"/>
        <rFont val="Arial"/>
        <family val="2"/>
        <charset val="238"/>
      </rPr>
      <t xml:space="preserve"> 9g/L</t>
    </r>
    <r>
      <rPr>
        <sz val="10"/>
        <rFont val="Arial"/>
        <family val="2"/>
        <charset val="238"/>
      </rPr>
      <t xml:space="preserve">   ,energia całkowita  1000-1100 kcal, </t>
    </r>
  </si>
  <si>
    <r>
      <t xml:space="preserve">Worek trzykomorowy do żywienia pozajelitowego  do podawania centralnie, zawierający elektrolity,aminokwasy,  glukozę i emulsję tłuszczową (80% oleju z oliwek i 20% oleju sojowego). Zawartość azotu </t>
    </r>
    <r>
      <rPr>
        <u/>
        <sz val="10"/>
        <rFont val="Arial"/>
        <family val="2"/>
        <charset val="238"/>
      </rPr>
      <t>10-10,5 g</t>
    </r>
    <r>
      <rPr>
        <sz val="10"/>
        <rFont val="Arial"/>
        <family val="2"/>
        <charset val="238"/>
      </rPr>
      <t xml:space="preserve"> i energia calkowita 1700-1750 kcal, </t>
    </r>
  </si>
  <si>
    <t>Nutridrink Protein - Dieta kompletna,hiperkaloryczna (1,5 kcal/ml) bogatobiałkowa, zródłem białka jest kazeina i serwatka, zawiera wyłacznie tłuszcze LCT,źródłem węglowodanów są wolno wchłaniane maltodekstryny i sacharoza, bezresztkowa, bezglutenowa</t>
  </si>
  <si>
    <t>PREP. dietet. ODŻYWCZY, BOGATOENERGETYCZNY - mieszanina polisacharydów (Fantomalt)</t>
  </si>
  <si>
    <r>
      <t xml:space="preserve">        Pakiet nr 8 – Kontrasty </t>
    </r>
    <r>
      <rPr>
        <b/>
        <i/>
        <sz val="10"/>
        <color indexed="8"/>
        <rFont val="Arial"/>
        <family val="2"/>
        <charset val="238"/>
      </rPr>
      <t>(</t>
    </r>
    <r>
      <rPr>
        <i/>
        <sz val="10"/>
        <color indexed="8"/>
        <rFont val="Arial"/>
        <family val="2"/>
        <charset val="238"/>
      </rPr>
      <t>cpv: 33696000-5)</t>
    </r>
    <r>
      <rPr>
        <sz val="10"/>
        <color indexed="8"/>
        <rFont val="Arial"/>
        <family val="2"/>
        <charset val="238"/>
      </rPr>
      <t xml:space="preserve">   </t>
    </r>
  </si>
  <si>
    <r>
      <t xml:space="preserve">Jonowy macrocykliczny śr. kontrastowy do badań MR, </t>
    </r>
    <r>
      <rPr>
        <b/>
        <sz val="10"/>
        <rFont val="Arial"/>
        <family val="2"/>
        <charset val="238"/>
      </rPr>
      <t>GADOTERIC ACID</t>
    </r>
    <r>
      <rPr>
        <sz val="10"/>
        <rFont val="Arial"/>
        <family val="2"/>
        <charset val="238"/>
      </rPr>
      <t xml:space="preserve">  1396,6 mg, zarejestrowany do podawania w wieku od „0”, 2,5 mmol/5ml x 1 fiol.</t>
    </r>
  </si>
  <si>
    <r>
      <t xml:space="preserve">Jonowy macrocykliczny śr. kontrastowy do badań MR, </t>
    </r>
    <r>
      <rPr>
        <b/>
        <sz val="10"/>
        <rFont val="Arial"/>
        <family val="2"/>
        <charset val="238"/>
      </rPr>
      <t xml:space="preserve">GADOTERIC ACID </t>
    </r>
    <r>
      <rPr>
        <sz val="10"/>
        <rFont val="Arial"/>
        <family val="2"/>
        <charset val="238"/>
      </rPr>
      <t xml:space="preserve"> 2793,2 mg, zarejesrtowany do podawania w wieku od „0”, 5 mmol/10ml x 1 fiol.</t>
    </r>
  </si>
  <si>
    <r>
      <t xml:space="preserve">Jonowy macrocykliczny śr. kontrastowy do badań MR, </t>
    </r>
    <r>
      <rPr>
        <b/>
        <sz val="10"/>
        <rFont val="Arial"/>
        <family val="2"/>
        <charset val="238"/>
      </rPr>
      <t>GADOTERIC ACID</t>
    </r>
    <r>
      <rPr>
        <sz val="10"/>
        <rFont val="Arial"/>
        <family val="2"/>
        <charset val="238"/>
      </rPr>
      <t xml:space="preserve"> 4189,8 mg, zarejestrowany do podawania w wieku od „0” 7,5mmol/15ml x 1 fiol.</t>
    </r>
  </si>
  <si>
    <r>
      <t xml:space="preserve">Jonowy macrocykliczny śr. kontrastowy do badań MR, </t>
    </r>
    <r>
      <rPr>
        <b/>
        <sz val="10"/>
        <rFont val="Arial"/>
        <family val="2"/>
        <charset val="238"/>
      </rPr>
      <t>GADOTERIC ACID</t>
    </r>
    <r>
      <rPr>
        <sz val="10"/>
        <rFont val="Arial"/>
        <family val="2"/>
        <charset val="238"/>
      </rPr>
      <t xml:space="preserve">  5586,4 mg, zarejesrtowany do podawania w wieku od „0”, 10mmol/20ml x 1 fiol.</t>
    </r>
  </si>
  <si>
    <r>
      <t xml:space="preserve">Jonowy macrocykliczny śr. kontrastowy do badań MR, </t>
    </r>
    <r>
      <rPr>
        <b/>
        <sz val="10"/>
        <rFont val="Arial"/>
        <family val="2"/>
        <charset val="238"/>
      </rPr>
      <t>GADOTERIC ACID</t>
    </r>
    <r>
      <rPr>
        <sz val="10"/>
        <rFont val="Arial"/>
        <family val="2"/>
        <charset val="238"/>
      </rPr>
      <t xml:space="preserve"> 16759,2 mg, zarejestrowany do podawania w wieku od „0”, multidose, 30mmol/60ml x 1 fiol.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</si>
</sst>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.00"/>
    <numFmt numFmtId="165" formatCode="#,##0.00;[Red]\-#,##0.00"/>
    <numFmt numFmtId="166" formatCode="#,##0.00\ ;[Red]\-#,##0.00\ "/>
  </numFmts>
  <fonts count="21" x14ac:knownFonts="1"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1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0" fillId="0" borderId="0" xfId="0" applyFont="1"/>
    <xf numFmtId="0" fontId="7" fillId="0" borderId="0" xfId="0" applyFont="1"/>
    <xf numFmtId="49" fontId="0" fillId="0" borderId="0" xfId="0" applyNumberFormat="1" applyAlignment="1"/>
    <xf numFmtId="49" fontId="10" fillId="0" borderId="0" xfId="0" applyNumberFormat="1" applyFont="1" applyAlignment="1"/>
    <xf numFmtId="165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49" fontId="0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right" vertical="center"/>
    </xf>
    <xf numFmtId="49" fontId="0" fillId="2" borderId="4" xfId="0" applyNumberFormat="1" applyFont="1" applyFill="1" applyBorder="1" applyAlignment="1">
      <alignment vertical="center" wrapText="1"/>
    </xf>
    <xf numFmtId="49" fontId="0" fillId="0" borderId="4" xfId="0" applyNumberFormat="1" applyFont="1" applyBorder="1" applyAlignment="1">
      <alignment vertical="center" wrapText="1"/>
    </xf>
    <xf numFmtId="3" fontId="0" fillId="0" borderId="4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9" fontId="0" fillId="0" borderId="4" xfId="0" applyNumberFormat="1" applyBorder="1" applyAlignment="1">
      <alignment vertical="center"/>
    </xf>
    <xf numFmtId="2" fontId="0" fillId="0" borderId="4" xfId="0" applyNumberFormat="1" applyFont="1" applyBorder="1" applyAlignment="1">
      <alignment vertical="center" wrapText="1"/>
    </xf>
    <xf numFmtId="2" fontId="0" fillId="2" borderId="4" xfId="0" applyNumberFormat="1" applyFont="1" applyFill="1" applyBorder="1" applyAlignment="1">
      <alignment vertical="center" wrapText="1"/>
    </xf>
    <xf numFmtId="165" fontId="0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0" fillId="0" borderId="1" xfId="0" applyNumberFormat="1" applyBorder="1" applyAlignment="1">
      <alignment vertical="center" wrapText="1"/>
    </xf>
    <xf numFmtId="166" fontId="0" fillId="0" borderId="1" xfId="0" applyNumberFormat="1" applyFont="1" applyBorder="1" applyAlignment="1">
      <alignment horizontal="right" vertical="center" wrapText="1"/>
    </xf>
    <xf numFmtId="166" fontId="0" fillId="0" borderId="1" xfId="0" applyNumberFormat="1" applyBorder="1" applyAlignment="1">
      <alignment vertical="center" wrapText="1"/>
    </xf>
    <xf numFmtId="166" fontId="0" fillId="0" borderId="3" xfId="0" applyNumberFormat="1" applyFon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4" fontId="0" fillId="0" borderId="4" xfId="0" applyNumberFormat="1" applyFont="1" applyBorder="1" applyAlignment="1">
      <alignment horizontal="right" vertical="center" wrapText="1"/>
    </xf>
    <xf numFmtId="49" fontId="14" fillId="2" borderId="4" xfId="0" applyNumberFormat="1" applyFont="1" applyFill="1" applyBorder="1" applyAlignment="1">
      <alignment horizontal="right" vertical="center"/>
    </xf>
    <xf numFmtId="166" fontId="0" fillId="0" borderId="4" xfId="0" applyNumberFormat="1" applyBorder="1" applyAlignment="1">
      <alignment vertical="center" wrapText="1"/>
    </xf>
    <xf numFmtId="166" fontId="0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right" vertical="center" wrapText="1"/>
    </xf>
    <xf numFmtId="165" fontId="0" fillId="0" borderId="4" xfId="0" applyNumberFormat="1" applyFont="1" applyBorder="1" applyAlignment="1">
      <alignment vertical="center" wrapText="1"/>
    </xf>
    <xf numFmtId="1" fontId="0" fillId="0" borderId="4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49" fontId="0" fillId="0" borderId="3" xfId="0" applyNumberFormat="1" applyFon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166" fontId="0" fillId="0" borderId="2" xfId="0" applyNumberFormat="1" applyFont="1" applyBorder="1" applyAlignment="1">
      <alignment vertical="center" wrapText="1"/>
    </xf>
    <xf numFmtId="10" fontId="0" fillId="0" borderId="4" xfId="0" applyNumberFormat="1" applyFont="1" applyBorder="1" applyAlignment="1">
      <alignment vertical="center" wrapText="1"/>
    </xf>
    <xf numFmtId="10" fontId="0" fillId="0" borderId="4" xfId="0" applyNumberFormat="1" applyFont="1" applyBorder="1" applyAlignment="1">
      <alignment horizontal="right" vertical="center" wrapText="1"/>
    </xf>
    <xf numFmtId="10" fontId="0" fillId="0" borderId="4" xfId="0" applyNumberFormat="1" applyBorder="1" applyAlignment="1">
      <alignment vertical="center" wrapText="1"/>
    </xf>
    <xf numFmtId="10" fontId="0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vertical="center" wrapText="1"/>
    </xf>
    <xf numFmtId="10" fontId="3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166" fontId="0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4" xfId="0" applyFont="1" applyBorder="1" applyAlignment="1">
      <alignment vertical="center" wrapText="1"/>
    </xf>
    <xf numFmtId="3" fontId="0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65" fontId="3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view="pageLayout" topLeftCell="A2" zoomScaleNormal="88" workbookViewId="0">
      <selection activeCell="B26" sqref="B25:B26"/>
    </sheetView>
  </sheetViews>
  <sheetFormatPr defaultColWidth="9" defaultRowHeight="12.75" x14ac:dyDescent="0.2"/>
  <cols>
    <col min="1" max="1" width="4.28515625" style="8" customWidth="1"/>
    <col min="2" max="2" width="40.7109375" style="8" customWidth="1"/>
    <col min="3" max="3" width="13.7109375" style="8" customWidth="1"/>
    <col min="4" max="4" width="11.28515625" style="8" customWidth="1"/>
    <col min="5" max="5" width="15.140625" style="8" customWidth="1"/>
    <col min="6" max="6" width="7" style="8" customWidth="1"/>
    <col min="7" max="7" width="4.5703125" style="8" customWidth="1"/>
    <col min="8" max="8" width="5.85546875" style="8" customWidth="1"/>
    <col min="9" max="9" width="10.42578125" style="8" customWidth="1"/>
    <col min="10" max="10" width="4.7109375" style="8" customWidth="1"/>
    <col min="11" max="11" width="8.28515625" style="8" customWidth="1"/>
    <col min="12" max="12" width="6.28515625" style="8" customWidth="1"/>
    <col min="13" max="13" width="10.5703125" style="8" customWidth="1"/>
    <col min="14" max="16384" width="9" style="8"/>
  </cols>
  <sheetData>
    <row r="1" spans="1:14" ht="15" x14ac:dyDescent="0.2">
      <c r="B1" s="9" t="s">
        <v>0</v>
      </c>
      <c r="C1" s="9"/>
      <c r="L1" s="10" t="s">
        <v>1</v>
      </c>
      <c r="M1" s="11"/>
    </row>
    <row r="2" spans="1:14" ht="15" x14ac:dyDescent="0.2">
      <c r="B2" s="9" t="s">
        <v>2</v>
      </c>
      <c r="C2" s="9"/>
    </row>
    <row r="3" spans="1:14" ht="28.5" customHeight="1" x14ac:dyDescent="0.2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 t="s">
        <v>9</v>
      </c>
      <c r="H3" s="13" t="s">
        <v>10</v>
      </c>
      <c r="I3" s="13" t="s">
        <v>11</v>
      </c>
      <c r="J3" s="13" t="s">
        <v>269</v>
      </c>
      <c r="K3" s="13" t="s">
        <v>12</v>
      </c>
      <c r="L3" s="13" t="s">
        <v>13</v>
      </c>
      <c r="M3" s="13" t="s">
        <v>14</v>
      </c>
      <c r="N3" s="15"/>
    </row>
    <row r="4" spans="1:14" x14ac:dyDescent="0.2">
      <c r="A4" s="16" t="s">
        <v>15</v>
      </c>
      <c r="B4" s="17" t="s">
        <v>16</v>
      </c>
      <c r="C4" s="17"/>
      <c r="D4" s="17" t="s">
        <v>17</v>
      </c>
      <c r="E4" s="17" t="s">
        <v>18</v>
      </c>
      <c r="F4" s="18">
        <v>2600</v>
      </c>
      <c r="G4" s="19" t="s">
        <v>19</v>
      </c>
      <c r="H4" s="20"/>
      <c r="I4" s="20">
        <f t="shared" ref="I4:I34" si="0">F4*H4</f>
        <v>0</v>
      </c>
      <c r="J4" s="21"/>
      <c r="K4" s="20">
        <f t="shared" ref="K4:K34" si="1">H4*J4*F4</f>
        <v>0</v>
      </c>
      <c r="L4" s="20">
        <f t="shared" ref="L4:L34" si="2">H4+(H4*J4)</f>
        <v>0</v>
      </c>
      <c r="M4" s="20">
        <f t="shared" ref="M4:M34" si="3">F4*L4</f>
        <v>0</v>
      </c>
    </row>
    <row r="5" spans="1:14" x14ac:dyDescent="0.2">
      <c r="A5" s="16" t="s">
        <v>20</v>
      </c>
      <c r="B5" s="17" t="s">
        <v>16</v>
      </c>
      <c r="C5" s="17"/>
      <c r="D5" s="17" t="s">
        <v>17</v>
      </c>
      <c r="E5" s="17" t="s">
        <v>21</v>
      </c>
      <c r="F5" s="18">
        <v>1100</v>
      </c>
      <c r="G5" s="19" t="s">
        <v>19</v>
      </c>
      <c r="H5" s="20"/>
      <c r="I5" s="20">
        <f t="shared" si="0"/>
        <v>0</v>
      </c>
      <c r="J5" s="21"/>
      <c r="K5" s="20">
        <f t="shared" si="1"/>
        <v>0</v>
      </c>
      <c r="L5" s="20">
        <f t="shared" si="2"/>
        <v>0</v>
      </c>
      <c r="M5" s="20">
        <f t="shared" si="3"/>
        <v>0</v>
      </c>
    </row>
    <row r="6" spans="1:14" ht="25.5" x14ac:dyDescent="0.2">
      <c r="A6" s="22" t="s">
        <v>22</v>
      </c>
      <c r="B6" s="17" t="s">
        <v>23</v>
      </c>
      <c r="C6" s="17"/>
      <c r="D6" s="17" t="s">
        <v>24</v>
      </c>
      <c r="E6" s="17" t="s">
        <v>25</v>
      </c>
      <c r="F6" s="18">
        <v>600</v>
      </c>
      <c r="G6" s="19" t="s">
        <v>26</v>
      </c>
      <c r="H6" s="20"/>
      <c r="I6" s="20">
        <f t="shared" si="0"/>
        <v>0</v>
      </c>
      <c r="J6" s="21"/>
      <c r="K6" s="20">
        <f t="shared" si="1"/>
        <v>0</v>
      </c>
      <c r="L6" s="20">
        <f t="shared" si="2"/>
        <v>0</v>
      </c>
      <c r="M6" s="20">
        <f t="shared" si="3"/>
        <v>0</v>
      </c>
    </row>
    <row r="7" spans="1:14" x14ac:dyDescent="0.2">
      <c r="A7" s="22" t="s">
        <v>27</v>
      </c>
      <c r="B7" s="17" t="s">
        <v>28</v>
      </c>
      <c r="C7" s="17"/>
      <c r="D7" s="17" t="s">
        <v>17</v>
      </c>
      <c r="E7" s="17" t="s">
        <v>29</v>
      </c>
      <c r="F7" s="18">
        <v>200</v>
      </c>
      <c r="G7" s="19" t="s">
        <v>19</v>
      </c>
      <c r="H7" s="20"/>
      <c r="I7" s="20">
        <f t="shared" si="0"/>
        <v>0</v>
      </c>
      <c r="J7" s="21"/>
      <c r="K7" s="20">
        <f t="shared" si="1"/>
        <v>0</v>
      </c>
      <c r="L7" s="20">
        <f t="shared" si="2"/>
        <v>0</v>
      </c>
      <c r="M7" s="20">
        <f t="shared" si="3"/>
        <v>0</v>
      </c>
    </row>
    <row r="8" spans="1:14" x14ac:dyDescent="0.2">
      <c r="A8" s="22" t="s">
        <v>30</v>
      </c>
      <c r="B8" s="17" t="s">
        <v>31</v>
      </c>
      <c r="C8" s="17"/>
      <c r="D8" s="17" t="s">
        <v>17</v>
      </c>
      <c r="E8" s="17" t="s">
        <v>32</v>
      </c>
      <c r="F8" s="18">
        <v>40</v>
      </c>
      <c r="G8" s="19" t="s">
        <v>19</v>
      </c>
      <c r="H8" s="20"/>
      <c r="I8" s="20">
        <f t="shared" si="0"/>
        <v>0</v>
      </c>
      <c r="J8" s="21"/>
      <c r="K8" s="20">
        <f t="shared" si="1"/>
        <v>0</v>
      </c>
      <c r="L8" s="20">
        <f t="shared" si="2"/>
        <v>0</v>
      </c>
      <c r="M8" s="20">
        <f t="shared" si="3"/>
        <v>0</v>
      </c>
    </row>
    <row r="9" spans="1:14" x14ac:dyDescent="0.2">
      <c r="A9" s="16" t="s">
        <v>33</v>
      </c>
      <c r="B9" s="17" t="s">
        <v>31</v>
      </c>
      <c r="C9" s="17"/>
      <c r="D9" s="17" t="s">
        <v>17</v>
      </c>
      <c r="E9" s="17" t="s">
        <v>34</v>
      </c>
      <c r="F9" s="18">
        <v>100</v>
      </c>
      <c r="G9" s="19" t="s">
        <v>19</v>
      </c>
      <c r="H9" s="20"/>
      <c r="I9" s="20">
        <f t="shared" si="0"/>
        <v>0</v>
      </c>
      <c r="J9" s="21"/>
      <c r="K9" s="20">
        <f t="shared" si="1"/>
        <v>0</v>
      </c>
      <c r="L9" s="20">
        <f t="shared" si="2"/>
        <v>0</v>
      </c>
      <c r="M9" s="20">
        <f t="shared" si="3"/>
        <v>0</v>
      </c>
    </row>
    <row r="10" spans="1:14" x14ac:dyDescent="0.2">
      <c r="A10" s="16" t="s">
        <v>35</v>
      </c>
      <c r="B10" s="17" t="s">
        <v>31</v>
      </c>
      <c r="C10" s="17"/>
      <c r="D10" s="17" t="s">
        <v>17</v>
      </c>
      <c r="E10" s="17" t="s">
        <v>36</v>
      </c>
      <c r="F10" s="18">
        <v>700</v>
      </c>
      <c r="G10" s="19" t="s">
        <v>19</v>
      </c>
      <c r="H10" s="20"/>
      <c r="I10" s="20">
        <f t="shared" si="0"/>
        <v>0</v>
      </c>
      <c r="J10" s="21"/>
      <c r="K10" s="20">
        <f t="shared" si="1"/>
        <v>0</v>
      </c>
      <c r="L10" s="20">
        <f t="shared" si="2"/>
        <v>0</v>
      </c>
      <c r="M10" s="20">
        <f t="shared" si="3"/>
        <v>0</v>
      </c>
    </row>
    <row r="11" spans="1:14" x14ac:dyDescent="0.2">
      <c r="A11" s="16" t="s">
        <v>37</v>
      </c>
      <c r="B11" s="17" t="s">
        <v>31</v>
      </c>
      <c r="C11" s="17"/>
      <c r="D11" s="17" t="s">
        <v>17</v>
      </c>
      <c r="E11" s="17" t="s">
        <v>38</v>
      </c>
      <c r="F11" s="18">
        <v>80</v>
      </c>
      <c r="G11" s="19" t="s">
        <v>19</v>
      </c>
      <c r="H11" s="20"/>
      <c r="I11" s="20">
        <f t="shared" si="0"/>
        <v>0</v>
      </c>
      <c r="J11" s="21"/>
      <c r="K11" s="20">
        <f t="shared" si="1"/>
        <v>0</v>
      </c>
      <c r="L11" s="20">
        <f t="shared" si="2"/>
        <v>0</v>
      </c>
      <c r="M11" s="20">
        <f t="shared" si="3"/>
        <v>0</v>
      </c>
    </row>
    <row r="12" spans="1:14" x14ac:dyDescent="0.2">
      <c r="A12" s="16">
        <v>9</v>
      </c>
      <c r="B12" s="17" t="s">
        <v>39</v>
      </c>
      <c r="C12" s="17"/>
      <c r="D12" s="17" t="s">
        <v>17</v>
      </c>
      <c r="E12" s="17" t="s">
        <v>40</v>
      </c>
      <c r="F12" s="18">
        <v>500</v>
      </c>
      <c r="G12" s="19" t="s">
        <v>19</v>
      </c>
      <c r="H12" s="20"/>
      <c r="I12" s="20">
        <f t="shared" si="0"/>
        <v>0</v>
      </c>
      <c r="J12" s="21"/>
      <c r="K12" s="20">
        <f t="shared" si="1"/>
        <v>0</v>
      </c>
      <c r="L12" s="20">
        <f t="shared" si="2"/>
        <v>0</v>
      </c>
      <c r="M12" s="20">
        <f t="shared" si="3"/>
        <v>0</v>
      </c>
    </row>
    <row r="13" spans="1:14" x14ac:dyDescent="0.2">
      <c r="A13" s="16">
        <v>10</v>
      </c>
      <c r="B13" s="17" t="s">
        <v>39</v>
      </c>
      <c r="C13" s="17"/>
      <c r="D13" s="17" t="s">
        <v>17</v>
      </c>
      <c r="E13" s="17" t="s">
        <v>41</v>
      </c>
      <c r="F13" s="18">
        <v>80</v>
      </c>
      <c r="G13" s="19" t="s">
        <v>19</v>
      </c>
      <c r="H13" s="20"/>
      <c r="I13" s="20">
        <f t="shared" si="0"/>
        <v>0</v>
      </c>
      <c r="J13" s="21"/>
      <c r="K13" s="20">
        <f t="shared" si="1"/>
        <v>0</v>
      </c>
      <c r="L13" s="20">
        <f t="shared" si="2"/>
        <v>0</v>
      </c>
      <c r="M13" s="20">
        <f t="shared" si="3"/>
        <v>0</v>
      </c>
    </row>
    <row r="14" spans="1:14" x14ac:dyDescent="0.2">
      <c r="A14" s="16">
        <v>11</v>
      </c>
      <c r="B14" s="17" t="s">
        <v>39</v>
      </c>
      <c r="C14" s="17"/>
      <c r="D14" s="17" t="s">
        <v>17</v>
      </c>
      <c r="E14" s="17" t="s">
        <v>42</v>
      </c>
      <c r="F14" s="18">
        <v>100</v>
      </c>
      <c r="G14" s="19" t="s">
        <v>19</v>
      </c>
      <c r="H14" s="20"/>
      <c r="I14" s="20">
        <f t="shared" si="0"/>
        <v>0</v>
      </c>
      <c r="J14" s="21"/>
      <c r="K14" s="20">
        <f t="shared" si="1"/>
        <v>0</v>
      </c>
      <c r="L14" s="20">
        <f t="shared" si="2"/>
        <v>0</v>
      </c>
      <c r="M14" s="20">
        <f t="shared" si="3"/>
        <v>0</v>
      </c>
    </row>
    <row r="15" spans="1:14" x14ac:dyDescent="0.2">
      <c r="A15" s="16">
        <v>12</v>
      </c>
      <c r="B15" s="17" t="s">
        <v>43</v>
      </c>
      <c r="C15" s="17"/>
      <c r="D15" s="17" t="s">
        <v>17</v>
      </c>
      <c r="E15" s="17" t="s">
        <v>44</v>
      </c>
      <c r="F15" s="18">
        <v>40</v>
      </c>
      <c r="G15" s="19" t="s">
        <v>19</v>
      </c>
      <c r="H15" s="20"/>
      <c r="I15" s="20">
        <f t="shared" si="0"/>
        <v>0</v>
      </c>
      <c r="J15" s="21"/>
      <c r="K15" s="20">
        <f t="shared" si="1"/>
        <v>0</v>
      </c>
      <c r="L15" s="20">
        <f t="shared" si="2"/>
        <v>0</v>
      </c>
      <c r="M15" s="20">
        <f t="shared" si="3"/>
        <v>0</v>
      </c>
    </row>
    <row r="16" spans="1:14" x14ac:dyDescent="0.2">
      <c r="A16" s="16">
        <v>13</v>
      </c>
      <c r="B16" s="17" t="s">
        <v>43</v>
      </c>
      <c r="C16" s="17"/>
      <c r="D16" s="17" t="s">
        <v>17</v>
      </c>
      <c r="E16" s="17" t="s">
        <v>45</v>
      </c>
      <c r="F16" s="18">
        <v>60</v>
      </c>
      <c r="G16" s="19" t="s">
        <v>19</v>
      </c>
      <c r="H16" s="20"/>
      <c r="I16" s="20">
        <f t="shared" si="0"/>
        <v>0</v>
      </c>
      <c r="J16" s="21"/>
      <c r="K16" s="20">
        <f t="shared" si="1"/>
        <v>0</v>
      </c>
      <c r="L16" s="20">
        <f t="shared" si="2"/>
        <v>0</v>
      </c>
      <c r="M16" s="20">
        <f t="shared" si="3"/>
        <v>0</v>
      </c>
    </row>
    <row r="17" spans="1:13" x14ac:dyDescent="0.2">
      <c r="A17" s="16">
        <v>14</v>
      </c>
      <c r="B17" s="17" t="s">
        <v>43</v>
      </c>
      <c r="C17" s="17"/>
      <c r="D17" s="17" t="s">
        <v>17</v>
      </c>
      <c r="E17" s="17" t="s">
        <v>46</v>
      </c>
      <c r="F17" s="18">
        <v>1500</v>
      </c>
      <c r="G17" s="19" t="s">
        <v>19</v>
      </c>
      <c r="H17" s="20"/>
      <c r="I17" s="20">
        <f t="shared" si="0"/>
        <v>0</v>
      </c>
      <c r="J17" s="21"/>
      <c r="K17" s="20">
        <f t="shared" si="1"/>
        <v>0</v>
      </c>
      <c r="L17" s="20">
        <f t="shared" si="2"/>
        <v>0</v>
      </c>
      <c r="M17" s="20">
        <f t="shared" si="3"/>
        <v>0</v>
      </c>
    </row>
    <row r="18" spans="1:13" x14ac:dyDescent="0.2">
      <c r="A18" s="16">
        <v>15</v>
      </c>
      <c r="B18" s="17" t="s">
        <v>43</v>
      </c>
      <c r="C18" s="17"/>
      <c r="D18" s="17" t="s">
        <v>17</v>
      </c>
      <c r="E18" s="17" t="s">
        <v>47</v>
      </c>
      <c r="F18" s="18">
        <v>300</v>
      </c>
      <c r="G18" s="19" t="s">
        <v>19</v>
      </c>
      <c r="H18" s="20"/>
      <c r="I18" s="20">
        <f t="shared" si="0"/>
        <v>0</v>
      </c>
      <c r="J18" s="21"/>
      <c r="K18" s="20">
        <f t="shared" si="1"/>
        <v>0</v>
      </c>
      <c r="L18" s="20">
        <f t="shared" si="2"/>
        <v>0</v>
      </c>
      <c r="M18" s="20">
        <f t="shared" si="3"/>
        <v>0</v>
      </c>
    </row>
    <row r="19" spans="1:13" x14ac:dyDescent="0.2">
      <c r="A19" s="16">
        <v>16</v>
      </c>
      <c r="B19" s="17" t="s">
        <v>43</v>
      </c>
      <c r="C19" s="17"/>
      <c r="D19" s="17" t="s">
        <v>17</v>
      </c>
      <c r="E19" s="17" t="s">
        <v>48</v>
      </c>
      <c r="F19" s="18">
        <v>500</v>
      </c>
      <c r="G19" s="19" t="s">
        <v>19</v>
      </c>
      <c r="H19" s="20"/>
      <c r="I19" s="20">
        <f t="shared" si="0"/>
        <v>0</v>
      </c>
      <c r="J19" s="21"/>
      <c r="K19" s="20">
        <f t="shared" si="1"/>
        <v>0</v>
      </c>
      <c r="L19" s="20">
        <f t="shared" si="2"/>
        <v>0</v>
      </c>
      <c r="M19" s="20">
        <f t="shared" si="3"/>
        <v>0</v>
      </c>
    </row>
    <row r="20" spans="1:13" x14ac:dyDescent="0.2">
      <c r="A20" s="16">
        <v>17</v>
      </c>
      <c r="B20" s="17" t="s">
        <v>49</v>
      </c>
      <c r="C20" s="17"/>
      <c r="D20" s="17" t="s">
        <v>17</v>
      </c>
      <c r="E20" s="17" t="s">
        <v>50</v>
      </c>
      <c r="F20" s="18">
        <v>40</v>
      </c>
      <c r="G20" s="19" t="s">
        <v>51</v>
      </c>
      <c r="H20" s="20"/>
      <c r="I20" s="20">
        <f t="shared" si="0"/>
        <v>0</v>
      </c>
      <c r="J20" s="21"/>
      <c r="K20" s="20">
        <f t="shared" si="1"/>
        <v>0</v>
      </c>
      <c r="L20" s="20">
        <f t="shared" si="2"/>
        <v>0</v>
      </c>
      <c r="M20" s="20">
        <f t="shared" si="3"/>
        <v>0</v>
      </c>
    </row>
    <row r="21" spans="1:13" x14ac:dyDescent="0.2">
      <c r="A21" s="16">
        <v>18</v>
      </c>
      <c r="B21" s="17" t="s">
        <v>52</v>
      </c>
      <c r="C21" s="17"/>
      <c r="D21" s="17" t="s">
        <v>17</v>
      </c>
      <c r="E21" s="17" t="s">
        <v>53</v>
      </c>
      <c r="F21" s="18">
        <v>250</v>
      </c>
      <c r="G21" s="19" t="s">
        <v>19</v>
      </c>
      <c r="H21" s="20"/>
      <c r="I21" s="20">
        <f t="shared" si="0"/>
        <v>0</v>
      </c>
      <c r="J21" s="21"/>
      <c r="K21" s="20">
        <f t="shared" si="1"/>
        <v>0</v>
      </c>
      <c r="L21" s="20">
        <f t="shared" si="2"/>
        <v>0</v>
      </c>
      <c r="M21" s="20">
        <f t="shared" si="3"/>
        <v>0</v>
      </c>
    </row>
    <row r="22" spans="1:13" ht="25.5" customHeight="1" x14ac:dyDescent="0.2">
      <c r="A22" s="16">
        <v>19</v>
      </c>
      <c r="B22" s="17" t="s">
        <v>54</v>
      </c>
      <c r="C22" s="17"/>
      <c r="D22" s="17" t="s">
        <v>17</v>
      </c>
      <c r="E22" s="17" t="s">
        <v>18</v>
      </c>
      <c r="F22" s="18">
        <v>7800</v>
      </c>
      <c r="G22" s="19" t="s">
        <v>19</v>
      </c>
      <c r="H22" s="20"/>
      <c r="I22" s="20">
        <f t="shared" si="0"/>
        <v>0</v>
      </c>
      <c r="J22" s="21"/>
      <c r="K22" s="20">
        <f t="shared" si="1"/>
        <v>0</v>
      </c>
      <c r="L22" s="20">
        <f t="shared" si="2"/>
        <v>0</v>
      </c>
      <c r="M22" s="20">
        <f t="shared" si="3"/>
        <v>0</v>
      </c>
    </row>
    <row r="23" spans="1:13" ht="27.2" customHeight="1" x14ac:dyDescent="0.2">
      <c r="A23" s="22" t="s">
        <v>55</v>
      </c>
      <c r="B23" s="17" t="s">
        <v>54</v>
      </c>
      <c r="C23" s="17"/>
      <c r="D23" s="17" t="s">
        <v>17</v>
      </c>
      <c r="E23" s="17" t="s">
        <v>21</v>
      </c>
      <c r="F23" s="18">
        <v>7800</v>
      </c>
      <c r="G23" s="19" t="s">
        <v>19</v>
      </c>
      <c r="H23" s="20"/>
      <c r="I23" s="20">
        <f t="shared" si="0"/>
        <v>0</v>
      </c>
      <c r="J23" s="21"/>
      <c r="K23" s="20">
        <f t="shared" si="1"/>
        <v>0</v>
      </c>
      <c r="L23" s="20">
        <f t="shared" si="2"/>
        <v>0</v>
      </c>
      <c r="M23" s="20">
        <f t="shared" si="3"/>
        <v>0</v>
      </c>
    </row>
    <row r="24" spans="1:13" ht="51" customHeight="1" x14ac:dyDescent="0.2">
      <c r="A24" s="23" t="s">
        <v>56</v>
      </c>
      <c r="B24" s="24" t="s">
        <v>57</v>
      </c>
      <c r="C24" s="17"/>
      <c r="D24" s="17" t="s">
        <v>17</v>
      </c>
      <c r="E24" s="17" t="s">
        <v>58</v>
      </c>
      <c r="F24" s="18">
        <v>160</v>
      </c>
      <c r="G24" s="19" t="s">
        <v>51</v>
      </c>
      <c r="H24" s="20"/>
      <c r="I24" s="20">
        <f t="shared" si="0"/>
        <v>0</v>
      </c>
      <c r="J24" s="21"/>
      <c r="K24" s="20">
        <f t="shared" si="1"/>
        <v>0</v>
      </c>
      <c r="L24" s="20">
        <f t="shared" si="2"/>
        <v>0</v>
      </c>
      <c r="M24" s="20">
        <f t="shared" si="3"/>
        <v>0</v>
      </c>
    </row>
    <row r="25" spans="1:13" ht="52.5" customHeight="1" x14ac:dyDescent="0.2">
      <c r="A25" s="23" t="s">
        <v>59</v>
      </c>
      <c r="B25" s="24" t="s">
        <v>57</v>
      </c>
      <c r="C25" s="17"/>
      <c r="D25" s="17" t="s">
        <v>17</v>
      </c>
      <c r="E25" s="17" t="s">
        <v>21</v>
      </c>
      <c r="F25" s="18">
        <v>1100</v>
      </c>
      <c r="G25" s="19" t="s">
        <v>51</v>
      </c>
      <c r="H25" s="20"/>
      <c r="I25" s="20">
        <f t="shared" si="0"/>
        <v>0</v>
      </c>
      <c r="J25" s="21"/>
      <c r="K25" s="20">
        <f t="shared" si="1"/>
        <v>0</v>
      </c>
      <c r="L25" s="20">
        <f t="shared" si="2"/>
        <v>0</v>
      </c>
      <c r="M25" s="20">
        <f t="shared" si="3"/>
        <v>0</v>
      </c>
    </row>
    <row r="26" spans="1:13" ht="51.75" customHeight="1" x14ac:dyDescent="0.2">
      <c r="A26" s="23" t="s">
        <v>60</v>
      </c>
      <c r="B26" s="24" t="s">
        <v>57</v>
      </c>
      <c r="C26" s="17"/>
      <c r="D26" s="17" t="s">
        <v>17</v>
      </c>
      <c r="E26" s="17" t="s">
        <v>18</v>
      </c>
      <c r="F26" s="18">
        <v>2000</v>
      </c>
      <c r="G26" s="19" t="s">
        <v>51</v>
      </c>
      <c r="H26" s="20"/>
      <c r="I26" s="20">
        <f t="shared" si="0"/>
        <v>0</v>
      </c>
      <c r="J26" s="21"/>
      <c r="K26" s="20">
        <f t="shared" si="1"/>
        <v>0</v>
      </c>
      <c r="L26" s="20">
        <f t="shared" si="2"/>
        <v>0</v>
      </c>
      <c r="M26" s="20">
        <f t="shared" si="3"/>
        <v>0</v>
      </c>
    </row>
    <row r="27" spans="1:13" ht="37.5" customHeight="1" x14ac:dyDescent="0.2">
      <c r="A27" s="22" t="s">
        <v>61</v>
      </c>
      <c r="B27" s="17" t="s">
        <v>62</v>
      </c>
      <c r="C27" s="17"/>
      <c r="D27" s="17" t="s">
        <v>24</v>
      </c>
      <c r="E27" s="17" t="s">
        <v>63</v>
      </c>
      <c r="F27" s="18">
        <v>1080</v>
      </c>
      <c r="G27" s="19" t="s">
        <v>19</v>
      </c>
      <c r="H27" s="20"/>
      <c r="I27" s="20">
        <f t="shared" si="0"/>
        <v>0</v>
      </c>
      <c r="J27" s="21"/>
      <c r="K27" s="20">
        <f t="shared" si="1"/>
        <v>0</v>
      </c>
      <c r="L27" s="20">
        <f t="shared" si="2"/>
        <v>0</v>
      </c>
      <c r="M27" s="20">
        <f t="shared" si="3"/>
        <v>0</v>
      </c>
    </row>
    <row r="28" spans="1:13" ht="24" customHeight="1" x14ac:dyDescent="0.2">
      <c r="A28" s="22" t="s">
        <v>64</v>
      </c>
      <c r="B28" s="17" t="s">
        <v>65</v>
      </c>
      <c r="C28" s="17"/>
      <c r="D28" s="17" t="s">
        <v>66</v>
      </c>
      <c r="E28" s="25" t="s">
        <v>67</v>
      </c>
      <c r="F28" s="18">
        <v>1500</v>
      </c>
      <c r="G28" s="19" t="s">
        <v>19</v>
      </c>
      <c r="H28" s="20"/>
      <c r="I28" s="20">
        <f t="shared" si="0"/>
        <v>0</v>
      </c>
      <c r="J28" s="21"/>
      <c r="K28" s="20">
        <f t="shared" si="1"/>
        <v>0</v>
      </c>
      <c r="L28" s="20">
        <f t="shared" si="2"/>
        <v>0</v>
      </c>
      <c r="M28" s="20">
        <f t="shared" si="3"/>
        <v>0</v>
      </c>
    </row>
    <row r="29" spans="1:13" ht="24.75" customHeight="1" x14ac:dyDescent="0.2">
      <c r="A29" s="22" t="s">
        <v>68</v>
      </c>
      <c r="B29" s="17" t="s">
        <v>65</v>
      </c>
      <c r="C29" s="17"/>
      <c r="D29" s="17" t="s">
        <v>66</v>
      </c>
      <c r="E29" s="25" t="s">
        <v>69</v>
      </c>
      <c r="F29" s="18">
        <v>7000</v>
      </c>
      <c r="G29" s="19" t="s">
        <v>19</v>
      </c>
      <c r="H29" s="20"/>
      <c r="I29" s="20">
        <f t="shared" si="0"/>
        <v>0</v>
      </c>
      <c r="J29" s="21"/>
      <c r="K29" s="20">
        <f t="shared" si="1"/>
        <v>0</v>
      </c>
      <c r="L29" s="20">
        <f t="shared" si="2"/>
        <v>0</v>
      </c>
      <c r="M29" s="20">
        <f t="shared" si="3"/>
        <v>0</v>
      </c>
    </row>
    <row r="30" spans="1:13" ht="24.75" customHeight="1" x14ac:dyDescent="0.2">
      <c r="A30" s="22" t="s">
        <v>70</v>
      </c>
      <c r="B30" s="17" t="s">
        <v>65</v>
      </c>
      <c r="C30" s="17"/>
      <c r="D30" s="17" t="s">
        <v>66</v>
      </c>
      <c r="E30" s="25" t="s">
        <v>71</v>
      </c>
      <c r="F30" s="18">
        <v>10200</v>
      </c>
      <c r="G30" s="19" t="s">
        <v>19</v>
      </c>
      <c r="H30" s="20"/>
      <c r="I30" s="20">
        <f t="shared" si="0"/>
        <v>0</v>
      </c>
      <c r="J30" s="21"/>
      <c r="K30" s="20">
        <f t="shared" si="1"/>
        <v>0</v>
      </c>
      <c r="L30" s="20">
        <f t="shared" si="2"/>
        <v>0</v>
      </c>
      <c r="M30" s="20">
        <f t="shared" si="3"/>
        <v>0</v>
      </c>
    </row>
    <row r="31" spans="1:13" ht="24.75" customHeight="1" x14ac:dyDescent="0.2">
      <c r="A31" s="22" t="s">
        <v>72</v>
      </c>
      <c r="B31" s="17" t="s">
        <v>65</v>
      </c>
      <c r="C31" s="17"/>
      <c r="D31" s="17" t="s">
        <v>66</v>
      </c>
      <c r="E31" s="25" t="s">
        <v>73</v>
      </c>
      <c r="F31" s="18">
        <v>10</v>
      </c>
      <c r="G31" s="19" t="s">
        <v>19</v>
      </c>
      <c r="H31" s="20"/>
      <c r="I31" s="20">
        <f t="shared" si="0"/>
        <v>0</v>
      </c>
      <c r="J31" s="21"/>
      <c r="K31" s="20">
        <f t="shared" si="1"/>
        <v>0</v>
      </c>
      <c r="L31" s="20">
        <f t="shared" si="2"/>
        <v>0</v>
      </c>
      <c r="M31" s="20">
        <f t="shared" si="3"/>
        <v>0</v>
      </c>
    </row>
    <row r="32" spans="1:13" ht="24" customHeight="1" x14ac:dyDescent="0.2">
      <c r="A32" s="22" t="s">
        <v>74</v>
      </c>
      <c r="B32" s="17" t="s">
        <v>75</v>
      </c>
      <c r="C32" s="17"/>
      <c r="D32" s="17" t="s">
        <v>66</v>
      </c>
      <c r="E32" s="25" t="s">
        <v>21</v>
      </c>
      <c r="F32" s="18">
        <v>80</v>
      </c>
      <c r="G32" s="19" t="s">
        <v>19</v>
      </c>
      <c r="H32" s="20"/>
      <c r="I32" s="20">
        <f t="shared" si="0"/>
        <v>0</v>
      </c>
      <c r="J32" s="21"/>
      <c r="K32" s="20">
        <f t="shared" si="1"/>
        <v>0</v>
      </c>
      <c r="L32" s="20">
        <f t="shared" si="2"/>
        <v>0</v>
      </c>
      <c r="M32" s="20">
        <f t="shared" si="3"/>
        <v>0</v>
      </c>
    </row>
    <row r="33" spans="1:13" ht="21.75" customHeight="1" x14ac:dyDescent="0.2">
      <c r="A33" s="22" t="s">
        <v>76</v>
      </c>
      <c r="B33" s="17" t="s">
        <v>77</v>
      </c>
      <c r="C33" s="17"/>
      <c r="D33" s="17" t="s">
        <v>66</v>
      </c>
      <c r="E33" s="17" t="s">
        <v>18</v>
      </c>
      <c r="F33" s="18">
        <v>260</v>
      </c>
      <c r="G33" s="19" t="s">
        <v>19</v>
      </c>
      <c r="H33" s="20"/>
      <c r="I33" s="20">
        <f t="shared" si="0"/>
        <v>0</v>
      </c>
      <c r="J33" s="21"/>
      <c r="K33" s="20">
        <f t="shared" si="1"/>
        <v>0</v>
      </c>
      <c r="L33" s="20">
        <f t="shared" si="2"/>
        <v>0</v>
      </c>
      <c r="M33" s="20">
        <f t="shared" si="3"/>
        <v>0</v>
      </c>
    </row>
    <row r="34" spans="1:13" ht="23.25" customHeight="1" x14ac:dyDescent="0.2">
      <c r="A34" s="22" t="s">
        <v>78</v>
      </c>
      <c r="B34" s="17" t="s">
        <v>77</v>
      </c>
      <c r="C34" s="17"/>
      <c r="D34" s="17" t="s">
        <v>66</v>
      </c>
      <c r="E34" s="17" t="s">
        <v>21</v>
      </c>
      <c r="F34" s="18">
        <v>200</v>
      </c>
      <c r="G34" s="19" t="s">
        <v>19</v>
      </c>
      <c r="H34" s="20"/>
      <c r="I34" s="20">
        <f t="shared" si="0"/>
        <v>0</v>
      </c>
      <c r="J34" s="21"/>
      <c r="K34" s="20">
        <f t="shared" si="1"/>
        <v>0</v>
      </c>
      <c r="L34" s="20">
        <f t="shared" si="2"/>
        <v>0</v>
      </c>
      <c r="M34" s="20">
        <f t="shared" si="3"/>
        <v>0</v>
      </c>
    </row>
    <row r="35" spans="1:13" ht="20.100000000000001" customHeight="1" x14ac:dyDescent="0.2">
      <c r="A35" s="19"/>
      <c r="B35" s="26" t="s">
        <v>79</v>
      </c>
      <c r="C35" s="19"/>
      <c r="D35" s="19"/>
      <c r="E35" s="19"/>
      <c r="F35" s="19"/>
      <c r="G35" s="19"/>
      <c r="H35" s="20"/>
      <c r="I35" s="27">
        <f>SUM(I4:I34)</f>
        <v>0</v>
      </c>
      <c r="J35" s="27"/>
      <c r="K35" s="27">
        <f>SUM(K4:K34)</f>
        <v>0</v>
      </c>
      <c r="L35" s="20"/>
      <c r="M35" s="27">
        <f>SUM(M4:M34)</f>
        <v>0</v>
      </c>
    </row>
    <row r="36" spans="1:13" ht="19.5" customHeight="1" x14ac:dyDescent="0.2">
      <c r="A36" s="113" t="s">
        <v>80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</row>
    <row r="37" spans="1:13" ht="18.75" customHeight="1" x14ac:dyDescent="0.2">
      <c r="A37" s="114" t="s">
        <v>81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</row>
    <row r="38" spans="1:13" ht="17.100000000000001" customHeight="1" x14ac:dyDescent="0.2">
      <c r="A38" s="111" t="s">
        <v>82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</row>
    <row r="39" spans="1:13" ht="14.25" x14ac:dyDescent="0.2">
      <c r="A39" s="114" t="s">
        <v>83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</row>
    <row r="40" spans="1:13" ht="14.25" x14ac:dyDescent="0.2">
      <c r="A40" s="111" t="s">
        <v>84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</row>
    <row r="41" spans="1:13" ht="14.25" x14ac:dyDescent="0.2">
      <c r="A41" s="114" t="s">
        <v>85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</row>
    <row r="42" spans="1:13" ht="14.25" x14ac:dyDescent="0.2">
      <c r="A42" s="111" t="s">
        <v>86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</row>
  </sheetData>
  <sheetProtection selectLockedCells="1" selectUnlockedCells="1"/>
  <mergeCells count="7">
    <mergeCell ref="A42:M42"/>
    <mergeCell ref="A36:M36"/>
    <mergeCell ref="A37:M37"/>
    <mergeCell ref="A38:M38"/>
    <mergeCell ref="A39:M39"/>
    <mergeCell ref="A40:M40"/>
    <mergeCell ref="A41:M41"/>
  </mergeCells>
  <pageMargins left="0.39374999999999999" right="0.3263888888888889" top="0.28680555555555554" bottom="0.357638888888888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abSelected="1" view="pageLayout" topLeftCell="H1" zoomScaleNormal="88" workbookViewId="0">
      <selection activeCell="Q5" sqref="Q3:Q5"/>
    </sheetView>
  </sheetViews>
  <sheetFormatPr defaultColWidth="11.42578125" defaultRowHeight="12.75" x14ac:dyDescent="0.2"/>
  <cols>
    <col min="1" max="7" width="11.42578125" hidden="1" customWidth="1"/>
    <col min="8" max="8" width="5.42578125" customWidth="1"/>
    <col min="9" max="9" width="29.42578125" customWidth="1"/>
    <col min="11" max="11" width="7.42578125" customWidth="1"/>
    <col min="12" max="12" width="14" customWidth="1"/>
    <col min="13" max="13" width="8" customWidth="1"/>
    <col min="14" max="14" width="7.42578125" customWidth="1"/>
    <col min="15" max="15" width="8.5703125" customWidth="1"/>
    <col min="16" max="16" width="10.5703125" customWidth="1"/>
    <col min="17" max="17" width="6.140625" customWidth="1"/>
    <col min="18" max="19" width="9.140625" customWidth="1"/>
    <col min="20" max="20" width="9.42578125" customWidth="1"/>
  </cols>
  <sheetData>
    <row r="1" spans="8:20" ht="15.75" x14ac:dyDescent="0.25">
      <c r="H1" s="3"/>
      <c r="I1" s="4" t="s">
        <v>87</v>
      </c>
      <c r="J1" s="4"/>
      <c r="K1" s="3"/>
      <c r="L1" s="3"/>
    </row>
    <row r="2" spans="8:20" ht="28.9" customHeight="1" x14ac:dyDescent="0.2">
      <c r="H2" s="1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88</v>
      </c>
      <c r="O2" s="2" t="s">
        <v>10</v>
      </c>
      <c r="P2" s="2" t="s">
        <v>11</v>
      </c>
      <c r="Q2" s="2" t="s">
        <v>89</v>
      </c>
      <c r="R2" s="2" t="s">
        <v>12</v>
      </c>
      <c r="S2" s="2" t="s">
        <v>13</v>
      </c>
      <c r="T2" s="2" t="s">
        <v>14</v>
      </c>
    </row>
    <row r="3" spans="8:20" ht="45.2" customHeight="1" x14ac:dyDescent="0.2">
      <c r="H3" s="31" t="s">
        <v>15</v>
      </c>
      <c r="I3" s="38" t="s">
        <v>90</v>
      </c>
      <c r="J3" s="32"/>
      <c r="K3" s="32" t="s">
        <v>91</v>
      </c>
      <c r="L3" s="32" t="s">
        <v>92</v>
      </c>
      <c r="M3" s="33">
        <v>100</v>
      </c>
      <c r="N3" s="34" t="s">
        <v>93</v>
      </c>
      <c r="O3" s="35"/>
      <c r="P3" s="35">
        <f t="shared" ref="P3:P5" si="0">M3*O3</f>
        <v>0</v>
      </c>
      <c r="Q3" s="36"/>
      <c r="R3" s="35">
        <f t="shared" ref="R3:R5" si="1">O3*Q3*M3</f>
        <v>0</v>
      </c>
      <c r="S3" s="35">
        <f t="shared" ref="S3:S5" si="2">O3+(O3*Q3)</f>
        <v>0</v>
      </c>
      <c r="T3" s="35">
        <f t="shared" ref="T3:T5" si="3">M3*S3</f>
        <v>0</v>
      </c>
    </row>
    <row r="4" spans="8:20" ht="45.2" customHeight="1" x14ac:dyDescent="0.2">
      <c r="H4" s="31" t="s">
        <v>20</v>
      </c>
      <c r="I4" s="38" t="s">
        <v>90</v>
      </c>
      <c r="J4" s="32"/>
      <c r="K4" s="32" t="s">
        <v>91</v>
      </c>
      <c r="L4" s="32" t="s">
        <v>94</v>
      </c>
      <c r="M4" s="33">
        <v>100</v>
      </c>
      <c r="N4" s="34" t="s">
        <v>93</v>
      </c>
      <c r="O4" s="35"/>
      <c r="P4" s="35">
        <f t="shared" si="0"/>
        <v>0</v>
      </c>
      <c r="Q4" s="36"/>
      <c r="R4" s="35">
        <f t="shared" si="1"/>
        <v>0</v>
      </c>
      <c r="S4" s="35">
        <f t="shared" si="2"/>
        <v>0</v>
      </c>
      <c r="T4" s="35">
        <f t="shared" si="3"/>
        <v>0</v>
      </c>
    </row>
    <row r="5" spans="8:20" ht="45.2" customHeight="1" x14ac:dyDescent="0.2">
      <c r="H5" s="31" t="s">
        <v>22</v>
      </c>
      <c r="I5" s="38" t="s">
        <v>90</v>
      </c>
      <c r="J5" s="32"/>
      <c r="K5" s="32" t="s">
        <v>91</v>
      </c>
      <c r="L5" s="32" t="s">
        <v>95</v>
      </c>
      <c r="M5" s="33">
        <v>100</v>
      </c>
      <c r="N5" s="34" t="s">
        <v>93</v>
      </c>
      <c r="O5" s="35"/>
      <c r="P5" s="35">
        <f t="shared" si="0"/>
        <v>0</v>
      </c>
      <c r="Q5" s="36"/>
      <c r="R5" s="35">
        <f t="shared" si="1"/>
        <v>0</v>
      </c>
      <c r="S5" s="35">
        <f t="shared" si="2"/>
        <v>0</v>
      </c>
      <c r="T5" s="35">
        <f t="shared" si="3"/>
        <v>0</v>
      </c>
    </row>
    <row r="6" spans="8:20" ht="23.1" customHeight="1" x14ac:dyDescent="0.2">
      <c r="H6" s="12"/>
      <c r="I6" s="12" t="s">
        <v>79</v>
      </c>
      <c r="J6" s="12"/>
      <c r="K6" s="12"/>
      <c r="L6" s="12"/>
      <c r="M6" s="12"/>
      <c r="N6" s="12"/>
      <c r="O6" s="37"/>
      <c r="P6" s="37">
        <f>SUM(P3:P5)</f>
        <v>0</v>
      </c>
      <c r="Q6" s="37"/>
      <c r="R6" s="37">
        <f>SUM(R3:R5)</f>
        <v>0</v>
      </c>
      <c r="S6" s="37"/>
      <c r="T6" s="37">
        <f>SUM(T3:T5)</f>
        <v>0</v>
      </c>
    </row>
  </sheetData>
  <sheetProtection selectLockedCells="1" selectUnlockedCells="1"/>
  <pageMargins left="0.59027777777777779" right="0.59027777777777779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view="pageLayout" topLeftCell="A2" zoomScaleNormal="88" workbookViewId="0">
      <selection activeCell="J21" sqref="J21:J26"/>
    </sheetView>
  </sheetViews>
  <sheetFormatPr defaultColWidth="9" defaultRowHeight="12.75" x14ac:dyDescent="0.2"/>
  <cols>
    <col min="1" max="1" width="4.140625" style="29" customWidth="1"/>
    <col min="2" max="2" width="38.28515625" style="29" customWidth="1"/>
    <col min="3" max="3" width="15.5703125" style="29" customWidth="1"/>
    <col min="4" max="4" width="13.42578125" style="29" customWidth="1"/>
    <col min="5" max="5" width="12.42578125" style="29" customWidth="1"/>
    <col min="6" max="6" width="5.28515625" style="29" customWidth="1"/>
    <col min="7" max="7" width="6.28515625" style="29" customWidth="1"/>
    <col min="8" max="8" width="6.42578125" style="29" customWidth="1"/>
    <col min="9" max="9" width="9.140625" style="29" customWidth="1"/>
    <col min="10" max="10" width="4" style="29" customWidth="1"/>
    <col min="11" max="11" width="8.28515625" style="29" customWidth="1"/>
    <col min="12" max="12" width="7" style="29" customWidth="1"/>
    <col min="13" max="13" width="9" style="29" customWidth="1"/>
    <col min="14" max="16384" width="9" style="29"/>
  </cols>
  <sheetData>
    <row r="1" spans="1:14" ht="18.75" customHeight="1" x14ac:dyDescent="0.2">
      <c r="A1" s="39"/>
      <c r="B1" s="40" t="s">
        <v>96</v>
      </c>
      <c r="C1" s="40"/>
      <c r="D1" s="40"/>
      <c r="E1" s="39"/>
    </row>
    <row r="2" spans="1:14" ht="25.5" x14ac:dyDescent="0.2">
      <c r="A2" s="12" t="s">
        <v>97</v>
      </c>
      <c r="B2" s="13" t="s">
        <v>4</v>
      </c>
      <c r="C2" s="13" t="s">
        <v>98</v>
      </c>
      <c r="D2" s="13" t="s">
        <v>6</v>
      </c>
      <c r="E2" s="13" t="s">
        <v>7</v>
      </c>
      <c r="F2" s="13" t="s">
        <v>8</v>
      </c>
      <c r="G2" s="13" t="s">
        <v>88</v>
      </c>
      <c r="H2" s="13" t="s">
        <v>10</v>
      </c>
      <c r="I2" s="13" t="s">
        <v>11</v>
      </c>
      <c r="J2" s="41" t="s">
        <v>269</v>
      </c>
      <c r="K2" s="13" t="s">
        <v>99</v>
      </c>
      <c r="L2" s="13" t="s">
        <v>13</v>
      </c>
      <c r="M2" s="13" t="s">
        <v>14</v>
      </c>
    </row>
    <row r="3" spans="1:14" ht="63.75" x14ac:dyDescent="0.2">
      <c r="A3" s="16" t="s">
        <v>15</v>
      </c>
      <c r="B3" s="42" t="s">
        <v>100</v>
      </c>
      <c r="C3" s="13"/>
      <c r="D3" s="43" t="s">
        <v>17</v>
      </c>
      <c r="E3" s="17" t="s">
        <v>101</v>
      </c>
      <c r="F3" s="43" t="s">
        <v>102</v>
      </c>
      <c r="G3" s="43" t="s">
        <v>19</v>
      </c>
      <c r="H3" s="44"/>
      <c r="I3" s="20">
        <f t="shared" ref="I3:I25" si="0">ROUND(F3*H3,2)</f>
        <v>0</v>
      </c>
      <c r="J3" s="21"/>
      <c r="K3" s="20">
        <f t="shared" ref="K3:K25" si="1">ROUND(I3*0.08,2)</f>
        <v>0</v>
      </c>
      <c r="L3" s="20">
        <f t="shared" ref="L3:L25" si="2">ROUND(H3*1.08,2)</f>
        <v>0</v>
      </c>
      <c r="M3" s="20">
        <f t="shared" ref="M3:M25" si="3">ROUND(I3+K3,2)</f>
        <v>0</v>
      </c>
    </row>
    <row r="4" spans="1:14" ht="38.25" x14ac:dyDescent="0.2">
      <c r="A4" s="16" t="s">
        <v>20</v>
      </c>
      <c r="B4" s="42" t="s">
        <v>271</v>
      </c>
      <c r="C4" s="13"/>
      <c r="D4" s="42" t="s">
        <v>103</v>
      </c>
      <c r="E4" s="17" t="s">
        <v>104</v>
      </c>
      <c r="F4" s="43" t="s">
        <v>105</v>
      </c>
      <c r="G4" s="43" t="s">
        <v>19</v>
      </c>
      <c r="H4" s="45"/>
      <c r="I4" s="20">
        <f t="shared" si="0"/>
        <v>0</v>
      </c>
      <c r="J4" s="21"/>
      <c r="K4" s="20">
        <f t="shared" si="1"/>
        <v>0</v>
      </c>
      <c r="L4" s="20">
        <f t="shared" si="2"/>
        <v>0</v>
      </c>
      <c r="M4" s="20">
        <f t="shared" si="3"/>
        <v>0</v>
      </c>
    </row>
    <row r="5" spans="1:14" ht="38.25" x14ac:dyDescent="0.2">
      <c r="A5" s="16" t="s">
        <v>22</v>
      </c>
      <c r="B5" s="17" t="s">
        <v>271</v>
      </c>
      <c r="C5" s="17"/>
      <c r="D5" s="17" t="s">
        <v>103</v>
      </c>
      <c r="E5" s="17" t="s">
        <v>270</v>
      </c>
      <c r="F5" s="18">
        <v>40</v>
      </c>
      <c r="G5" s="19" t="s">
        <v>19</v>
      </c>
      <c r="H5" s="20"/>
      <c r="I5" s="20">
        <f t="shared" si="0"/>
        <v>0</v>
      </c>
      <c r="J5" s="21"/>
      <c r="K5" s="20">
        <f t="shared" si="1"/>
        <v>0</v>
      </c>
      <c r="L5" s="20">
        <f t="shared" si="2"/>
        <v>0</v>
      </c>
      <c r="M5" s="20">
        <f t="shared" si="3"/>
        <v>0</v>
      </c>
      <c r="N5" s="15"/>
    </row>
    <row r="6" spans="1:14" ht="38.25" x14ac:dyDescent="0.2">
      <c r="A6" s="16" t="s">
        <v>27</v>
      </c>
      <c r="B6" s="17" t="s">
        <v>106</v>
      </c>
      <c r="C6" s="17"/>
      <c r="D6" s="17" t="s">
        <v>17</v>
      </c>
      <c r="E6" s="17" t="s">
        <v>101</v>
      </c>
      <c r="F6" s="18">
        <v>50</v>
      </c>
      <c r="G6" s="19" t="s">
        <v>19</v>
      </c>
      <c r="H6" s="20"/>
      <c r="I6" s="20">
        <f t="shared" si="0"/>
        <v>0</v>
      </c>
      <c r="J6" s="21"/>
      <c r="K6" s="20">
        <f t="shared" si="1"/>
        <v>0</v>
      </c>
      <c r="L6" s="20">
        <f t="shared" si="2"/>
        <v>0</v>
      </c>
      <c r="M6" s="20">
        <f t="shared" si="3"/>
        <v>0</v>
      </c>
      <c r="N6" s="15"/>
    </row>
    <row r="7" spans="1:14" ht="38.25" x14ac:dyDescent="0.2">
      <c r="A7" s="16" t="s">
        <v>30</v>
      </c>
      <c r="B7" s="17" t="s">
        <v>107</v>
      </c>
      <c r="C7" s="17"/>
      <c r="D7" s="17" t="s">
        <v>108</v>
      </c>
      <c r="E7" s="17" t="s">
        <v>109</v>
      </c>
      <c r="F7" s="18">
        <v>20</v>
      </c>
      <c r="G7" s="19" t="s">
        <v>93</v>
      </c>
      <c r="H7" s="20"/>
      <c r="I7" s="20">
        <f t="shared" si="0"/>
        <v>0</v>
      </c>
      <c r="J7" s="21"/>
      <c r="K7" s="20">
        <f t="shared" si="1"/>
        <v>0</v>
      </c>
      <c r="L7" s="20">
        <f t="shared" si="2"/>
        <v>0</v>
      </c>
      <c r="M7" s="20">
        <f t="shared" si="3"/>
        <v>0</v>
      </c>
      <c r="N7" s="15"/>
    </row>
    <row r="8" spans="1:14" ht="51" x14ac:dyDescent="0.2">
      <c r="A8" s="16" t="s">
        <v>33</v>
      </c>
      <c r="B8" s="46" t="s">
        <v>110</v>
      </c>
      <c r="C8" s="17"/>
      <c r="D8" s="17" t="s">
        <v>111</v>
      </c>
      <c r="E8" s="17" t="s">
        <v>112</v>
      </c>
      <c r="F8" s="18">
        <v>20</v>
      </c>
      <c r="G8" s="19" t="s">
        <v>19</v>
      </c>
      <c r="H8" s="20"/>
      <c r="I8" s="20">
        <f t="shared" si="0"/>
        <v>0</v>
      </c>
      <c r="J8" s="21"/>
      <c r="K8" s="20">
        <f t="shared" si="1"/>
        <v>0</v>
      </c>
      <c r="L8" s="20">
        <f t="shared" si="2"/>
        <v>0</v>
      </c>
      <c r="M8" s="20">
        <f t="shared" si="3"/>
        <v>0</v>
      </c>
    </row>
    <row r="9" spans="1:14" ht="51" x14ac:dyDescent="0.2">
      <c r="A9" s="16" t="s">
        <v>35</v>
      </c>
      <c r="B9" s="46" t="s">
        <v>113</v>
      </c>
      <c r="C9" s="17"/>
      <c r="D9" s="17" t="s">
        <v>111</v>
      </c>
      <c r="E9" s="17" t="s">
        <v>114</v>
      </c>
      <c r="F9" s="18">
        <v>30</v>
      </c>
      <c r="G9" s="19" t="s">
        <v>19</v>
      </c>
      <c r="H9" s="20"/>
      <c r="I9" s="20">
        <f t="shared" si="0"/>
        <v>0</v>
      </c>
      <c r="J9" s="21"/>
      <c r="K9" s="20">
        <f t="shared" si="1"/>
        <v>0</v>
      </c>
      <c r="L9" s="20">
        <f t="shared" si="2"/>
        <v>0</v>
      </c>
      <c r="M9" s="20">
        <f t="shared" si="3"/>
        <v>0</v>
      </c>
    </row>
    <row r="10" spans="1:14" ht="25.5" x14ac:dyDescent="0.2">
      <c r="A10" s="16" t="s">
        <v>37</v>
      </c>
      <c r="B10" s="46" t="s">
        <v>115</v>
      </c>
      <c r="C10" s="17"/>
      <c r="D10" s="17" t="s">
        <v>17</v>
      </c>
      <c r="E10" s="17" t="s">
        <v>58</v>
      </c>
      <c r="F10" s="18">
        <v>10</v>
      </c>
      <c r="G10" s="19" t="s">
        <v>19</v>
      </c>
      <c r="H10" s="20"/>
      <c r="I10" s="20">
        <f t="shared" si="0"/>
        <v>0</v>
      </c>
      <c r="J10" s="21"/>
      <c r="K10" s="20">
        <f t="shared" si="1"/>
        <v>0</v>
      </c>
      <c r="L10" s="20">
        <f t="shared" si="2"/>
        <v>0</v>
      </c>
      <c r="M10" s="20">
        <f t="shared" si="3"/>
        <v>0</v>
      </c>
    </row>
    <row r="11" spans="1:14" ht="25.5" x14ac:dyDescent="0.2">
      <c r="A11" s="16" t="s">
        <v>116</v>
      </c>
      <c r="B11" s="46" t="s">
        <v>117</v>
      </c>
      <c r="C11" s="17"/>
      <c r="D11" s="17" t="s">
        <v>17</v>
      </c>
      <c r="E11" s="17" t="s">
        <v>118</v>
      </c>
      <c r="F11" s="18">
        <v>10</v>
      </c>
      <c r="G11" s="19" t="s">
        <v>19</v>
      </c>
      <c r="H11" s="20"/>
      <c r="I11" s="20">
        <f t="shared" si="0"/>
        <v>0</v>
      </c>
      <c r="J11" s="21"/>
      <c r="K11" s="20">
        <f t="shared" si="1"/>
        <v>0</v>
      </c>
      <c r="L11" s="20">
        <f t="shared" si="2"/>
        <v>0</v>
      </c>
      <c r="M11" s="20">
        <f t="shared" si="3"/>
        <v>0</v>
      </c>
    </row>
    <row r="12" spans="1:14" ht="51" x14ac:dyDescent="0.2">
      <c r="A12" s="16" t="s">
        <v>119</v>
      </c>
      <c r="B12" s="46" t="s">
        <v>120</v>
      </c>
      <c r="C12" s="17"/>
      <c r="D12" s="17" t="s">
        <v>17</v>
      </c>
      <c r="E12" s="17" t="s">
        <v>121</v>
      </c>
      <c r="F12" s="18">
        <v>20</v>
      </c>
      <c r="G12" s="19" t="s">
        <v>19</v>
      </c>
      <c r="H12" s="20"/>
      <c r="I12" s="20">
        <f t="shared" si="0"/>
        <v>0</v>
      </c>
      <c r="J12" s="21"/>
      <c r="K12" s="20">
        <f t="shared" si="1"/>
        <v>0</v>
      </c>
      <c r="L12" s="20">
        <f t="shared" si="2"/>
        <v>0</v>
      </c>
      <c r="M12" s="20">
        <f t="shared" si="3"/>
        <v>0</v>
      </c>
    </row>
    <row r="13" spans="1:14" ht="63.75" x14ac:dyDescent="0.2">
      <c r="A13" s="16" t="s">
        <v>122</v>
      </c>
      <c r="B13" s="46" t="s">
        <v>123</v>
      </c>
      <c r="C13" s="17"/>
      <c r="D13" s="17" t="s">
        <v>17</v>
      </c>
      <c r="E13" s="17" t="s">
        <v>124</v>
      </c>
      <c r="F13" s="18">
        <v>20</v>
      </c>
      <c r="G13" s="19" t="s">
        <v>125</v>
      </c>
      <c r="H13" s="20"/>
      <c r="I13" s="20">
        <f t="shared" si="0"/>
        <v>0</v>
      </c>
      <c r="J13" s="21"/>
      <c r="K13" s="20">
        <f t="shared" si="1"/>
        <v>0</v>
      </c>
      <c r="L13" s="20">
        <f t="shared" si="2"/>
        <v>0</v>
      </c>
      <c r="M13" s="20">
        <f t="shared" si="3"/>
        <v>0</v>
      </c>
    </row>
    <row r="14" spans="1:14" ht="63.75" x14ac:dyDescent="0.2">
      <c r="A14" s="16" t="s">
        <v>126</v>
      </c>
      <c r="B14" s="46" t="s">
        <v>127</v>
      </c>
      <c r="C14" s="17"/>
      <c r="D14" s="17" t="s">
        <v>17</v>
      </c>
      <c r="E14" s="17" t="s">
        <v>124</v>
      </c>
      <c r="F14" s="18">
        <v>20</v>
      </c>
      <c r="G14" s="19" t="s">
        <v>125</v>
      </c>
      <c r="H14" s="20"/>
      <c r="I14" s="20">
        <f t="shared" si="0"/>
        <v>0</v>
      </c>
      <c r="J14" s="21"/>
      <c r="K14" s="20">
        <f t="shared" si="1"/>
        <v>0</v>
      </c>
      <c r="L14" s="20">
        <f t="shared" si="2"/>
        <v>0</v>
      </c>
      <c r="M14" s="20">
        <f t="shared" si="3"/>
        <v>0</v>
      </c>
    </row>
    <row r="15" spans="1:14" ht="63.75" x14ac:dyDescent="0.2">
      <c r="A15" s="16" t="s">
        <v>128</v>
      </c>
      <c r="B15" s="46" t="s">
        <v>129</v>
      </c>
      <c r="C15" s="17"/>
      <c r="D15" s="17" t="s">
        <v>17</v>
      </c>
      <c r="E15" s="17" t="s">
        <v>124</v>
      </c>
      <c r="F15" s="18">
        <v>200</v>
      </c>
      <c r="G15" s="19" t="s">
        <v>125</v>
      </c>
      <c r="H15" s="20"/>
      <c r="I15" s="20">
        <f t="shared" si="0"/>
        <v>0</v>
      </c>
      <c r="J15" s="21"/>
      <c r="K15" s="20">
        <f t="shared" si="1"/>
        <v>0</v>
      </c>
      <c r="L15" s="20">
        <f t="shared" si="2"/>
        <v>0</v>
      </c>
      <c r="M15" s="20">
        <f t="shared" si="3"/>
        <v>0</v>
      </c>
    </row>
    <row r="16" spans="1:14" ht="51" x14ac:dyDescent="0.2">
      <c r="A16" s="16" t="s">
        <v>130</v>
      </c>
      <c r="B16" s="46" t="s">
        <v>131</v>
      </c>
      <c r="C16" s="17"/>
      <c r="D16" s="17" t="s">
        <v>17</v>
      </c>
      <c r="E16" s="17" t="s">
        <v>132</v>
      </c>
      <c r="F16" s="18">
        <v>10</v>
      </c>
      <c r="G16" s="19" t="s">
        <v>133</v>
      </c>
      <c r="H16" s="20"/>
      <c r="I16" s="20">
        <f t="shared" si="0"/>
        <v>0</v>
      </c>
      <c r="J16" s="21"/>
      <c r="K16" s="20">
        <f t="shared" si="1"/>
        <v>0</v>
      </c>
      <c r="L16" s="20">
        <f t="shared" si="2"/>
        <v>0</v>
      </c>
      <c r="M16" s="20">
        <f t="shared" si="3"/>
        <v>0</v>
      </c>
    </row>
    <row r="17" spans="1:13" ht="78.75" customHeight="1" x14ac:dyDescent="0.2">
      <c r="A17" s="22" t="s">
        <v>134</v>
      </c>
      <c r="B17" s="17" t="s">
        <v>135</v>
      </c>
      <c r="C17" s="17"/>
      <c r="D17" s="17" t="s">
        <v>111</v>
      </c>
      <c r="E17" s="17" t="s">
        <v>136</v>
      </c>
      <c r="F17" s="18">
        <v>16</v>
      </c>
      <c r="G17" s="19" t="s">
        <v>137</v>
      </c>
      <c r="H17" s="20"/>
      <c r="I17" s="20">
        <f t="shared" si="0"/>
        <v>0</v>
      </c>
      <c r="J17" s="21"/>
      <c r="K17" s="20">
        <f t="shared" si="1"/>
        <v>0</v>
      </c>
      <c r="L17" s="20">
        <f t="shared" si="2"/>
        <v>0</v>
      </c>
      <c r="M17" s="20">
        <f t="shared" si="3"/>
        <v>0</v>
      </c>
    </row>
    <row r="18" spans="1:13" ht="79.5" customHeight="1" x14ac:dyDescent="0.2">
      <c r="A18" s="22" t="s">
        <v>138</v>
      </c>
      <c r="B18" s="17" t="s">
        <v>139</v>
      </c>
      <c r="C18" s="17"/>
      <c r="D18" s="17" t="s">
        <v>111</v>
      </c>
      <c r="E18" s="17" t="s">
        <v>140</v>
      </c>
      <c r="F18" s="18">
        <v>8</v>
      </c>
      <c r="G18" s="19" t="s">
        <v>137</v>
      </c>
      <c r="H18" s="20"/>
      <c r="I18" s="20">
        <f t="shared" si="0"/>
        <v>0</v>
      </c>
      <c r="J18" s="21"/>
      <c r="K18" s="20">
        <f t="shared" si="1"/>
        <v>0</v>
      </c>
      <c r="L18" s="20">
        <f t="shared" si="2"/>
        <v>0</v>
      </c>
      <c r="M18" s="20">
        <f t="shared" si="3"/>
        <v>0</v>
      </c>
    </row>
    <row r="19" spans="1:13" ht="76.5" x14ac:dyDescent="0.2">
      <c r="A19" s="22" t="s">
        <v>141</v>
      </c>
      <c r="B19" s="17" t="s">
        <v>142</v>
      </c>
      <c r="C19" s="17"/>
      <c r="D19" s="17" t="s">
        <v>111</v>
      </c>
      <c r="E19" s="17" t="s">
        <v>143</v>
      </c>
      <c r="F19" s="18">
        <v>16</v>
      </c>
      <c r="G19" s="19" t="s">
        <v>137</v>
      </c>
      <c r="H19" s="20"/>
      <c r="I19" s="20">
        <f t="shared" si="0"/>
        <v>0</v>
      </c>
      <c r="J19" s="21"/>
      <c r="K19" s="20">
        <f t="shared" si="1"/>
        <v>0</v>
      </c>
      <c r="L19" s="20">
        <f t="shared" si="2"/>
        <v>0</v>
      </c>
      <c r="M19" s="20">
        <f t="shared" si="3"/>
        <v>0</v>
      </c>
    </row>
    <row r="20" spans="1:13" ht="76.5" x14ac:dyDescent="0.2">
      <c r="A20" s="22" t="s">
        <v>144</v>
      </c>
      <c r="B20" s="17" t="s">
        <v>142</v>
      </c>
      <c r="C20" s="17"/>
      <c r="D20" s="17" t="s">
        <v>111</v>
      </c>
      <c r="E20" s="17" t="s">
        <v>145</v>
      </c>
      <c r="F20" s="18">
        <v>16</v>
      </c>
      <c r="G20" s="19" t="s">
        <v>137</v>
      </c>
      <c r="H20" s="20"/>
      <c r="I20" s="20">
        <f t="shared" si="0"/>
        <v>0</v>
      </c>
      <c r="J20" s="21"/>
      <c r="K20" s="20">
        <f t="shared" si="1"/>
        <v>0</v>
      </c>
      <c r="L20" s="20">
        <f t="shared" si="2"/>
        <v>0</v>
      </c>
      <c r="M20" s="20">
        <f t="shared" si="3"/>
        <v>0</v>
      </c>
    </row>
    <row r="21" spans="1:13" ht="76.5" x14ac:dyDescent="0.2">
      <c r="A21" s="22" t="s">
        <v>146</v>
      </c>
      <c r="B21" s="17" t="s">
        <v>147</v>
      </c>
      <c r="C21" s="17"/>
      <c r="D21" s="17" t="s">
        <v>111</v>
      </c>
      <c r="E21" s="17" t="s">
        <v>148</v>
      </c>
      <c r="F21" s="18">
        <v>8</v>
      </c>
      <c r="G21" s="19" t="s">
        <v>137</v>
      </c>
      <c r="H21" s="20"/>
      <c r="I21" s="20">
        <f t="shared" si="0"/>
        <v>0</v>
      </c>
      <c r="J21" s="21"/>
      <c r="K21" s="20">
        <f t="shared" si="1"/>
        <v>0</v>
      </c>
      <c r="L21" s="20">
        <f t="shared" si="2"/>
        <v>0</v>
      </c>
      <c r="M21" s="20">
        <f t="shared" si="3"/>
        <v>0</v>
      </c>
    </row>
    <row r="22" spans="1:13" ht="38.25" x14ac:dyDescent="0.2">
      <c r="A22" s="22" t="s">
        <v>149</v>
      </c>
      <c r="B22" s="17" t="s">
        <v>150</v>
      </c>
      <c r="C22" s="17"/>
      <c r="D22" s="17" t="s">
        <v>17</v>
      </c>
      <c r="E22" s="17" t="s">
        <v>151</v>
      </c>
      <c r="F22" s="18">
        <v>300</v>
      </c>
      <c r="G22" s="19" t="s">
        <v>133</v>
      </c>
      <c r="H22" s="20"/>
      <c r="I22" s="20">
        <f t="shared" si="0"/>
        <v>0</v>
      </c>
      <c r="J22" s="21"/>
      <c r="K22" s="20">
        <f t="shared" si="1"/>
        <v>0</v>
      </c>
      <c r="L22" s="20">
        <f t="shared" si="2"/>
        <v>0</v>
      </c>
      <c r="M22" s="20">
        <f t="shared" si="3"/>
        <v>0</v>
      </c>
    </row>
    <row r="23" spans="1:13" ht="38.25" x14ac:dyDescent="0.2">
      <c r="A23" s="22" t="s">
        <v>152</v>
      </c>
      <c r="B23" s="17" t="s">
        <v>153</v>
      </c>
      <c r="C23" s="17"/>
      <c r="D23" s="17" t="s">
        <v>17</v>
      </c>
      <c r="E23" s="17" t="s">
        <v>154</v>
      </c>
      <c r="F23" s="18">
        <v>30</v>
      </c>
      <c r="G23" s="19"/>
      <c r="H23" s="20"/>
      <c r="I23" s="20">
        <f t="shared" si="0"/>
        <v>0</v>
      </c>
      <c r="J23" s="21"/>
      <c r="K23" s="20">
        <f t="shared" si="1"/>
        <v>0</v>
      </c>
      <c r="L23" s="20">
        <f t="shared" si="2"/>
        <v>0</v>
      </c>
      <c r="M23" s="20">
        <f t="shared" si="3"/>
        <v>0</v>
      </c>
    </row>
    <row r="24" spans="1:13" ht="38.25" x14ac:dyDescent="0.2">
      <c r="A24" s="22" t="s">
        <v>155</v>
      </c>
      <c r="B24" s="17" t="s">
        <v>156</v>
      </c>
      <c r="C24" s="17"/>
      <c r="D24" s="17" t="s">
        <v>17</v>
      </c>
      <c r="E24" s="17" t="s">
        <v>154</v>
      </c>
      <c r="F24" s="18">
        <v>250</v>
      </c>
      <c r="G24" s="19" t="s">
        <v>125</v>
      </c>
      <c r="H24" s="20"/>
      <c r="I24" s="20">
        <f t="shared" si="0"/>
        <v>0</v>
      </c>
      <c r="J24" s="21"/>
      <c r="K24" s="20">
        <f t="shared" si="1"/>
        <v>0</v>
      </c>
      <c r="L24" s="20">
        <f t="shared" si="2"/>
        <v>0</v>
      </c>
      <c r="M24" s="20">
        <f t="shared" si="3"/>
        <v>0</v>
      </c>
    </row>
    <row r="25" spans="1:13" ht="25.5" x14ac:dyDescent="0.2">
      <c r="A25" s="22" t="s">
        <v>157</v>
      </c>
      <c r="B25" s="17" t="s">
        <v>158</v>
      </c>
      <c r="C25" s="17"/>
      <c r="D25" s="17" t="s">
        <v>17</v>
      </c>
      <c r="E25" s="17" t="s">
        <v>154</v>
      </c>
      <c r="F25" s="18">
        <v>300</v>
      </c>
      <c r="G25" s="19" t="s">
        <v>125</v>
      </c>
      <c r="H25" s="20"/>
      <c r="I25" s="20">
        <f t="shared" si="0"/>
        <v>0</v>
      </c>
      <c r="J25" s="21"/>
      <c r="K25" s="20">
        <f t="shared" si="1"/>
        <v>0</v>
      </c>
      <c r="L25" s="20">
        <f t="shared" si="2"/>
        <v>0</v>
      </c>
      <c r="M25" s="20">
        <f t="shared" si="3"/>
        <v>0</v>
      </c>
    </row>
    <row r="26" spans="1:13" ht="32.25" customHeight="1" x14ac:dyDescent="0.2">
      <c r="A26" s="19"/>
      <c r="B26" s="26" t="s">
        <v>79</v>
      </c>
      <c r="C26" s="19"/>
      <c r="D26" s="19"/>
      <c r="E26" s="19"/>
      <c r="F26" s="19"/>
      <c r="G26" s="19"/>
      <c r="H26" s="20"/>
      <c r="I26" s="27">
        <f>SUM(I3:I25)</f>
        <v>0</v>
      </c>
      <c r="J26" s="27"/>
      <c r="K26" s="27">
        <f>SUM(K3:K25)</f>
        <v>0</v>
      </c>
      <c r="L26" s="27"/>
      <c r="M26" s="27">
        <f>SUM(M3:M25)</f>
        <v>0</v>
      </c>
    </row>
    <row r="27" spans="1:13" ht="17.100000000000001" customHeight="1" x14ac:dyDescent="0.2"/>
  </sheetData>
  <sheetProtection selectLockedCells="1" selectUnlockedCells="1"/>
  <pageMargins left="0.47222222222222221" right="0.47222222222222221" top="0.42569444444444443" bottom="0.47013888888888888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view="pageLayout" zoomScaleNormal="88" workbookViewId="0">
      <selection activeCell="B3" sqref="B3"/>
    </sheetView>
  </sheetViews>
  <sheetFormatPr defaultColWidth="9" defaultRowHeight="12.75" x14ac:dyDescent="0.2"/>
  <cols>
    <col min="1" max="1" width="3.5703125" style="29" customWidth="1"/>
    <col min="2" max="2" width="46.5703125" style="29" customWidth="1"/>
    <col min="3" max="3" width="15.7109375" style="29" customWidth="1"/>
    <col min="4" max="4" width="16.28515625" style="29" customWidth="1"/>
    <col min="5" max="5" width="5" style="29" customWidth="1"/>
    <col min="6" max="6" width="5.28515625" style="29" customWidth="1"/>
    <col min="7" max="7" width="6.28515625" style="29" customWidth="1"/>
    <col min="8" max="8" width="6.7109375" style="29" customWidth="1"/>
    <col min="9" max="9" width="9.7109375" style="29" customWidth="1"/>
    <col min="10" max="10" width="5.42578125" style="29" customWidth="1"/>
    <col min="11" max="11" width="8.140625" style="29" customWidth="1"/>
    <col min="12" max="12" width="7.42578125" style="29" customWidth="1"/>
    <col min="13" max="13" width="9.42578125" style="29" customWidth="1"/>
    <col min="14" max="16384" width="9" style="29"/>
  </cols>
  <sheetData>
    <row r="1" spans="1:14" ht="15.75" x14ac:dyDescent="0.2">
      <c r="A1" s="39"/>
      <c r="B1" s="40" t="s">
        <v>159</v>
      </c>
      <c r="C1" s="40"/>
      <c r="D1" s="39"/>
      <c r="E1" s="39"/>
    </row>
    <row r="2" spans="1:14" ht="25.5" x14ac:dyDescent="0.2">
      <c r="A2" s="51" t="s">
        <v>3</v>
      </c>
      <c r="B2" s="52" t="s">
        <v>4</v>
      </c>
      <c r="C2" s="52" t="s">
        <v>5</v>
      </c>
      <c r="D2" s="52" t="s">
        <v>6</v>
      </c>
      <c r="E2" s="52" t="s">
        <v>7</v>
      </c>
      <c r="F2" s="52" t="s">
        <v>8</v>
      </c>
      <c r="G2" s="52" t="s">
        <v>88</v>
      </c>
      <c r="H2" s="52" t="s">
        <v>10</v>
      </c>
      <c r="I2" s="52" t="s">
        <v>11</v>
      </c>
      <c r="J2" s="52" t="s">
        <v>269</v>
      </c>
      <c r="K2" s="52" t="s">
        <v>12</v>
      </c>
      <c r="L2" s="52" t="s">
        <v>13</v>
      </c>
      <c r="M2" s="52" t="s">
        <v>14</v>
      </c>
      <c r="N2" s="47"/>
    </row>
    <row r="3" spans="1:14" ht="82.5" customHeight="1" x14ac:dyDescent="0.2">
      <c r="A3" s="53" t="s">
        <v>15</v>
      </c>
      <c r="B3" s="54" t="s">
        <v>160</v>
      </c>
      <c r="C3" s="55"/>
      <c r="D3" s="55" t="s">
        <v>161</v>
      </c>
      <c r="E3" s="55" t="s">
        <v>162</v>
      </c>
      <c r="F3" s="56">
        <v>16</v>
      </c>
      <c r="G3" s="57" t="s">
        <v>163</v>
      </c>
      <c r="H3" s="58"/>
      <c r="I3" s="59">
        <f t="shared" ref="I3:I7" si="0">F3*H3</f>
        <v>0</v>
      </c>
      <c r="J3" s="60"/>
      <c r="K3" s="58">
        <f t="shared" ref="K3:K7" si="1">H3*J3*F3</f>
        <v>0</v>
      </c>
      <c r="L3" s="58">
        <f t="shared" ref="L3:L19" si="2">H3+(H3*J3)</f>
        <v>0</v>
      </c>
      <c r="M3" s="58">
        <f t="shared" ref="M3:M19" si="3">F3*L3</f>
        <v>0</v>
      </c>
    </row>
    <row r="4" spans="1:14" ht="89.25" x14ac:dyDescent="0.2">
      <c r="A4" s="53" t="s">
        <v>20</v>
      </c>
      <c r="B4" s="55" t="s">
        <v>164</v>
      </c>
      <c r="C4" s="55"/>
      <c r="D4" s="55" t="s">
        <v>161</v>
      </c>
      <c r="E4" s="55" t="s">
        <v>162</v>
      </c>
      <c r="F4" s="56">
        <v>8</v>
      </c>
      <c r="G4" s="57" t="s">
        <v>163</v>
      </c>
      <c r="H4" s="58"/>
      <c r="I4" s="59">
        <f t="shared" si="0"/>
        <v>0</v>
      </c>
      <c r="J4" s="60"/>
      <c r="K4" s="58">
        <f t="shared" si="1"/>
        <v>0</v>
      </c>
      <c r="L4" s="58">
        <f t="shared" si="2"/>
        <v>0</v>
      </c>
      <c r="M4" s="58">
        <f t="shared" si="3"/>
        <v>0</v>
      </c>
    </row>
    <row r="5" spans="1:14" ht="102" x14ac:dyDescent="0.2">
      <c r="A5" s="53" t="s">
        <v>22</v>
      </c>
      <c r="B5" s="61" t="s">
        <v>272</v>
      </c>
      <c r="C5" s="55"/>
      <c r="D5" s="55" t="s">
        <v>161</v>
      </c>
      <c r="E5" s="55" t="s">
        <v>101</v>
      </c>
      <c r="F5" s="56">
        <v>8</v>
      </c>
      <c r="G5" s="57" t="s">
        <v>165</v>
      </c>
      <c r="H5" s="58"/>
      <c r="I5" s="59">
        <f t="shared" si="0"/>
        <v>0</v>
      </c>
      <c r="J5" s="60"/>
      <c r="K5" s="58">
        <f t="shared" si="1"/>
        <v>0</v>
      </c>
      <c r="L5" s="58">
        <f t="shared" si="2"/>
        <v>0</v>
      </c>
      <c r="M5" s="58">
        <f t="shared" si="3"/>
        <v>0</v>
      </c>
    </row>
    <row r="6" spans="1:14" ht="114.75" x14ac:dyDescent="0.2">
      <c r="A6" s="53" t="s">
        <v>27</v>
      </c>
      <c r="B6" s="61" t="s">
        <v>273</v>
      </c>
      <c r="C6" s="55"/>
      <c r="D6" s="55" t="s">
        <v>166</v>
      </c>
      <c r="E6" s="55" t="s">
        <v>162</v>
      </c>
      <c r="F6" s="56">
        <v>50</v>
      </c>
      <c r="G6" s="57" t="s">
        <v>163</v>
      </c>
      <c r="H6" s="58"/>
      <c r="I6" s="59">
        <f t="shared" si="0"/>
        <v>0</v>
      </c>
      <c r="J6" s="60"/>
      <c r="K6" s="58">
        <f t="shared" si="1"/>
        <v>0</v>
      </c>
      <c r="L6" s="58">
        <f t="shared" si="2"/>
        <v>0</v>
      </c>
      <c r="M6" s="58">
        <f t="shared" si="3"/>
        <v>0</v>
      </c>
    </row>
    <row r="7" spans="1:14" ht="102" x14ac:dyDescent="0.2">
      <c r="A7" s="53" t="s">
        <v>30</v>
      </c>
      <c r="B7" s="62" t="s">
        <v>167</v>
      </c>
      <c r="C7" s="55"/>
      <c r="D7" s="55" t="s">
        <v>168</v>
      </c>
      <c r="E7" s="55" t="s">
        <v>162</v>
      </c>
      <c r="F7" s="56">
        <v>16</v>
      </c>
      <c r="G7" s="57" t="s">
        <v>163</v>
      </c>
      <c r="H7" s="58"/>
      <c r="I7" s="59">
        <f t="shared" si="0"/>
        <v>0</v>
      </c>
      <c r="J7" s="60"/>
      <c r="K7" s="58">
        <f t="shared" si="1"/>
        <v>0</v>
      </c>
      <c r="L7" s="58">
        <f t="shared" si="2"/>
        <v>0</v>
      </c>
      <c r="M7" s="58">
        <f t="shared" si="3"/>
        <v>0</v>
      </c>
    </row>
    <row r="8" spans="1:14" ht="89.25" x14ac:dyDescent="0.2">
      <c r="A8" s="53" t="s">
        <v>33</v>
      </c>
      <c r="B8" s="61" t="s">
        <v>274</v>
      </c>
      <c r="C8" s="55"/>
      <c r="D8" s="55" t="s">
        <v>169</v>
      </c>
      <c r="E8" s="55" t="s">
        <v>170</v>
      </c>
      <c r="F8" s="56">
        <v>48</v>
      </c>
      <c r="G8" s="57" t="s">
        <v>163</v>
      </c>
      <c r="H8" s="58"/>
      <c r="I8" s="59">
        <f t="shared" ref="I8:I12" si="4">ROUND(F8*H8,2)</f>
        <v>0</v>
      </c>
      <c r="J8" s="60"/>
      <c r="K8" s="58">
        <f t="shared" ref="K8:K11" si="5">ROUND(I8*0.05,2)</f>
        <v>0</v>
      </c>
      <c r="L8" s="58">
        <f t="shared" si="2"/>
        <v>0</v>
      </c>
      <c r="M8" s="58">
        <f t="shared" si="3"/>
        <v>0</v>
      </c>
    </row>
    <row r="9" spans="1:14" ht="102" x14ac:dyDescent="0.2">
      <c r="A9" s="53" t="s">
        <v>35</v>
      </c>
      <c r="B9" s="61" t="s">
        <v>275</v>
      </c>
      <c r="C9" s="55"/>
      <c r="D9" s="55" t="s">
        <v>171</v>
      </c>
      <c r="E9" s="55" t="s">
        <v>101</v>
      </c>
      <c r="F9" s="56">
        <v>70</v>
      </c>
      <c r="G9" s="57" t="s">
        <v>163</v>
      </c>
      <c r="H9" s="58"/>
      <c r="I9" s="63">
        <f t="shared" si="4"/>
        <v>0</v>
      </c>
      <c r="J9" s="60"/>
      <c r="K9" s="58">
        <f t="shared" si="5"/>
        <v>0</v>
      </c>
      <c r="L9" s="58">
        <f t="shared" si="2"/>
        <v>0</v>
      </c>
      <c r="M9" s="58">
        <f t="shared" si="3"/>
        <v>0</v>
      </c>
    </row>
    <row r="10" spans="1:14" ht="114.75" x14ac:dyDescent="0.2">
      <c r="A10" s="53" t="s">
        <v>37</v>
      </c>
      <c r="B10" s="61" t="s">
        <v>276</v>
      </c>
      <c r="C10" s="55"/>
      <c r="D10" s="55" t="s">
        <v>171</v>
      </c>
      <c r="E10" s="55" t="s">
        <v>101</v>
      </c>
      <c r="F10" s="56">
        <v>12</v>
      </c>
      <c r="G10" s="57" t="s">
        <v>163</v>
      </c>
      <c r="H10" s="58"/>
      <c r="I10" s="59">
        <f t="shared" si="4"/>
        <v>0</v>
      </c>
      <c r="J10" s="60"/>
      <c r="K10" s="58">
        <f t="shared" si="5"/>
        <v>0</v>
      </c>
      <c r="L10" s="58">
        <f t="shared" si="2"/>
        <v>0</v>
      </c>
      <c r="M10" s="58">
        <f t="shared" si="3"/>
        <v>0</v>
      </c>
    </row>
    <row r="11" spans="1:14" ht="102" x14ac:dyDescent="0.2">
      <c r="A11" s="53" t="s">
        <v>116</v>
      </c>
      <c r="B11" s="61" t="s">
        <v>277</v>
      </c>
      <c r="C11" s="55"/>
      <c r="D11" s="55" t="s">
        <v>171</v>
      </c>
      <c r="E11" s="55" t="s">
        <v>101</v>
      </c>
      <c r="F11" s="56">
        <v>80</v>
      </c>
      <c r="G11" s="57" t="s">
        <v>163</v>
      </c>
      <c r="H11" s="58"/>
      <c r="I11" s="59">
        <f t="shared" si="4"/>
        <v>0</v>
      </c>
      <c r="J11" s="60"/>
      <c r="K11" s="58">
        <f t="shared" si="5"/>
        <v>0</v>
      </c>
      <c r="L11" s="58">
        <f t="shared" si="2"/>
        <v>0</v>
      </c>
      <c r="M11" s="58">
        <f t="shared" si="3"/>
        <v>0</v>
      </c>
    </row>
    <row r="12" spans="1:14" ht="78.75" customHeight="1" x14ac:dyDescent="0.2">
      <c r="A12" s="53" t="s">
        <v>119</v>
      </c>
      <c r="B12" s="62" t="s">
        <v>172</v>
      </c>
      <c r="C12" s="55"/>
      <c r="D12" s="55" t="s">
        <v>173</v>
      </c>
      <c r="E12" s="55" t="s">
        <v>170</v>
      </c>
      <c r="F12" s="56">
        <v>150</v>
      </c>
      <c r="G12" s="57" t="s">
        <v>163</v>
      </c>
      <c r="H12" s="58"/>
      <c r="I12" s="59">
        <f t="shared" si="4"/>
        <v>0</v>
      </c>
      <c r="J12" s="60"/>
      <c r="K12" s="58">
        <f t="shared" ref="K12:K19" si="6">H12*J12*F12</f>
        <v>0</v>
      </c>
      <c r="L12" s="58">
        <f t="shared" si="2"/>
        <v>0</v>
      </c>
      <c r="M12" s="58">
        <f t="shared" si="3"/>
        <v>0</v>
      </c>
    </row>
    <row r="13" spans="1:14" ht="102" x14ac:dyDescent="0.2">
      <c r="A13" s="53" t="s">
        <v>122</v>
      </c>
      <c r="B13" s="61" t="s">
        <v>278</v>
      </c>
      <c r="C13" s="55"/>
      <c r="D13" s="55" t="s">
        <v>174</v>
      </c>
      <c r="E13" s="55" t="s">
        <v>175</v>
      </c>
      <c r="F13" s="56">
        <v>840</v>
      </c>
      <c r="G13" s="57" t="s">
        <v>163</v>
      </c>
      <c r="H13" s="58"/>
      <c r="I13" s="59">
        <f t="shared" ref="I13:I19" si="7">F13*H13</f>
        <v>0</v>
      </c>
      <c r="J13" s="60"/>
      <c r="K13" s="58">
        <f t="shared" si="6"/>
        <v>0</v>
      </c>
      <c r="L13" s="58">
        <f t="shared" si="2"/>
        <v>0</v>
      </c>
      <c r="M13" s="58">
        <f t="shared" si="3"/>
        <v>0</v>
      </c>
    </row>
    <row r="14" spans="1:14" ht="89.25" x14ac:dyDescent="0.2">
      <c r="A14" s="53" t="s">
        <v>126</v>
      </c>
      <c r="B14" s="61" t="s">
        <v>176</v>
      </c>
      <c r="C14" s="55"/>
      <c r="D14" s="55" t="s">
        <v>161</v>
      </c>
      <c r="E14" s="55" t="s">
        <v>101</v>
      </c>
      <c r="F14" s="56">
        <v>40</v>
      </c>
      <c r="G14" s="57" t="s">
        <v>165</v>
      </c>
      <c r="H14" s="58"/>
      <c r="I14" s="59">
        <f t="shared" si="7"/>
        <v>0</v>
      </c>
      <c r="J14" s="60"/>
      <c r="K14" s="58">
        <f t="shared" si="6"/>
        <v>0</v>
      </c>
      <c r="L14" s="58">
        <f t="shared" si="2"/>
        <v>0</v>
      </c>
      <c r="M14" s="58">
        <f t="shared" si="3"/>
        <v>0</v>
      </c>
    </row>
    <row r="15" spans="1:14" ht="114.75" x14ac:dyDescent="0.2">
      <c r="A15" s="53" t="s">
        <v>128</v>
      </c>
      <c r="B15" s="61" t="s">
        <v>177</v>
      </c>
      <c r="C15" s="55"/>
      <c r="D15" s="55" t="s">
        <v>161</v>
      </c>
      <c r="E15" s="55" t="s">
        <v>101</v>
      </c>
      <c r="F15" s="56">
        <v>30</v>
      </c>
      <c r="G15" s="57" t="s">
        <v>165</v>
      </c>
      <c r="H15" s="58"/>
      <c r="I15" s="59">
        <f t="shared" si="7"/>
        <v>0</v>
      </c>
      <c r="J15" s="60"/>
      <c r="K15" s="58">
        <f t="shared" si="6"/>
        <v>0</v>
      </c>
      <c r="L15" s="58">
        <f t="shared" si="2"/>
        <v>0</v>
      </c>
      <c r="M15" s="58">
        <f t="shared" si="3"/>
        <v>0</v>
      </c>
    </row>
    <row r="16" spans="1:14" ht="102" x14ac:dyDescent="0.2">
      <c r="A16" s="53" t="s">
        <v>130</v>
      </c>
      <c r="B16" s="61" t="s">
        <v>178</v>
      </c>
      <c r="C16" s="55"/>
      <c r="D16" s="55" t="s">
        <v>161</v>
      </c>
      <c r="E16" s="55" t="s">
        <v>162</v>
      </c>
      <c r="F16" s="56">
        <v>16</v>
      </c>
      <c r="G16" s="57" t="s">
        <v>165</v>
      </c>
      <c r="H16" s="58"/>
      <c r="I16" s="59">
        <f t="shared" si="7"/>
        <v>0</v>
      </c>
      <c r="J16" s="60"/>
      <c r="K16" s="58">
        <f t="shared" si="6"/>
        <v>0</v>
      </c>
      <c r="L16" s="58">
        <f t="shared" si="2"/>
        <v>0</v>
      </c>
      <c r="M16" s="58">
        <f t="shared" si="3"/>
        <v>0</v>
      </c>
    </row>
    <row r="17" spans="1:13" ht="51" x14ac:dyDescent="0.2">
      <c r="A17" s="53" t="s">
        <v>134</v>
      </c>
      <c r="B17" s="61" t="s">
        <v>179</v>
      </c>
      <c r="C17" s="55"/>
      <c r="D17" s="55" t="s">
        <v>180</v>
      </c>
      <c r="E17" s="55" t="s">
        <v>181</v>
      </c>
      <c r="F17" s="56">
        <v>18</v>
      </c>
      <c r="G17" s="57" t="s">
        <v>93</v>
      </c>
      <c r="H17" s="58"/>
      <c r="I17" s="59">
        <f t="shared" si="7"/>
        <v>0</v>
      </c>
      <c r="J17" s="60"/>
      <c r="K17" s="58">
        <f t="shared" si="6"/>
        <v>0</v>
      </c>
      <c r="L17" s="58">
        <f t="shared" si="2"/>
        <v>0</v>
      </c>
      <c r="M17" s="58">
        <f t="shared" si="3"/>
        <v>0</v>
      </c>
    </row>
    <row r="18" spans="1:13" ht="76.5" x14ac:dyDescent="0.2">
      <c r="A18" s="53" t="s">
        <v>138</v>
      </c>
      <c r="B18" s="61" t="s">
        <v>182</v>
      </c>
      <c r="C18" s="55"/>
      <c r="D18" s="55" t="s">
        <v>180</v>
      </c>
      <c r="E18" s="55" t="s">
        <v>170</v>
      </c>
      <c r="F18" s="56">
        <v>1100</v>
      </c>
      <c r="G18" s="57" t="s">
        <v>165</v>
      </c>
      <c r="H18" s="58"/>
      <c r="I18" s="59">
        <f t="shared" si="7"/>
        <v>0</v>
      </c>
      <c r="J18" s="60"/>
      <c r="K18" s="58">
        <f t="shared" si="6"/>
        <v>0</v>
      </c>
      <c r="L18" s="58">
        <f t="shared" si="2"/>
        <v>0</v>
      </c>
      <c r="M18" s="58">
        <f t="shared" si="3"/>
        <v>0</v>
      </c>
    </row>
    <row r="19" spans="1:13" ht="63.75" x14ac:dyDescent="0.2">
      <c r="A19" s="53" t="s">
        <v>183</v>
      </c>
      <c r="B19" s="61" t="s">
        <v>184</v>
      </c>
      <c r="C19" s="55"/>
      <c r="D19" s="55" t="s">
        <v>180</v>
      </c>
      <c r="E19" s="55" t="s">
        <v>185</v>
      </c>
      <c r="F19" s="56">
        <v>6</v>
      </c>
      <c r="G19" s="57" t="s">
        <v>93</v>
      </c>
      <c r="H19" s="58"/>
      <c r="I19" s="59">
        <f t="shared" si="7"/>
        <v>0</v>
      </c>
      <c r="J19" s="60"/>
      <c r="K19" s="58">
        <f t="shared" si="6"/>
        <v>0</v>
      </c>
      <c r="L19" s="58">
        <f t="shared" si="2"/>
        <v>0</v>
      </c>
      <c r="M19" s="58">
        <f t="shared" si="3"/>
        <v>0</v>
      </c>
    </row>
    <row r="20" spans="1:13" x14ac:dyDescent="0.2">
      <c r="A20" s="49"/>
      <c r="B20" s="49" t="s">
        <v>79</v>
      </c>
      <c r="C20" s="49"/>
      <c r="D20" s="49"/>
      <c r="E20" s="49"/>
      <c r="F20" s="49"/>
      <c r="G20" s="49"/>
      <c r="H20" s="50"/>
      <c r="I20" s="50">
        <f>SUM(I3:I19)</f>
        <v>0</v>
      </c>
      <c r="J20" s="50"/>
      <c r="K20" s="50">
        <f>SUM(K3:K19)</f>
        <v>0</v>
      </c>
      <c r="L20" s="50"/>
      <c r="M20" s="50">
        <f>SUM(M3:M19)</f>
        <v>0</v>
      </c>
    </row>
    <row r="21" spans="1:13" ht="15" x14ac:dyDescent="0.2">
      <c r="B21" s="28"/>
      <c r="C21" s="30"/>
      <c r="D21" s="30"/>
      <c r="E21" s="30"/>
      <c r="J21" s="48"/>
      <c r="K21" s="48"/>
      <c r="L21" s="48"/>
      <c r="M21" s="48"/>
    </row>
    <row r="22" spans="1:13" ht="19.5" customHeight="1" x14ac:dyDescent="0.2">
      <c r="A22" s="115" t="s">
        <v>80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</row>
    <row r="23" spans="1:13" ht="15" customHeight="1" x14ac:dyDescent="0.2">
      <c r="A23" s="115" t="s">
        <v>186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</row>
    <row r="24" spans="1:13" ht="15" customHeight="1" x14ac:dyDescent="0.2">
      <c r="A24" s="115" t="s">
        <v>187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</row>
    <row r="25" spans="1:13" ht="15" customHeight="1" x14ac:dyDescent="0.2">
      <c r="A25" s="115" t="s">
        <v>188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</row>
    <row r="26" spans="1:13" ht="15" customHeight="1" x14ac:dyDescent="0.2">
      <c r="A26" s="115" t="s">
        <v>189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</row>
  </sheetData>
  <sheetProtection selectLockedCells="1" selectUnlockedCells="1"/>
  <mergeCells count="5">
    <mergeCell ref="A23:M23"/>
    <mergeCell ref="A24:M24"/>
    <mergeCell ref="A25:M25"/>
    <mergeCell ref="A26:M26"/>
    <mergeCell ref="A22:M22"/>
  </mergeCells>
  <pageMargins left="0.28402777777777777" right="0.22638888888888889" top="0.26319444444444445" bottom="0.33402777777777776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"/>
  <sheetViews>
    <sheetView view="pageLayout" zoomScaleNormal="88" workbookViewId="0">
      <selection activeCell="B3" sqref="B3"/>
    </sheetView>
  </sheetViews>
  <sheetFormatPr defaultColWidth="11.42578125" defaultRowHeight="12.75" x14ac:dyDescent="0.2"/>
  <cols>
    <col min="1" max="1" width="4.5703125" style="29" customWidth="1"/>
    <col min="2" max="2" width="32.5703125" style="29" customWidth="1"/>
    <col min="3" max="5" width="11.42578125" style="29"/>
    <col min="6" max="6" width="6.7109375" style="29" customWidth="1"/>
    <col min="7" max="7" width="7.42578125" style="29" customWidth="1"/>
    <col min="8" max="8" width="8.140625" style="29" customWidth="1"/>
    <col min="9" max="9" width="10.5703125" style="29" customWidth="1"/>
    <col min="10" max="10" width="6.5703125" style="29" customWidth="1"/>
    <col min="11" max="11" width="10.28515625" style="29" customWidth="1"/>
    <col min="12" max="12" width="9.28515625" style="29" customWidth="1"/>
    <col min="13" max="16384" width="11.42578125" style="29"/>
  </cols>
  <sheetData>
    <row r="1" spans="1:13" ht="25.5" customHeight="1" x14ac:dyDescent="0.2">
      <c r="A1" s="64" t="s">
        <v>190</v>
      </c>
    </row>
    <row r="2" spans="1:13" ht="23.85" customHeight="1" x14ac:dyDescent="0.2">
      <c r="A2" s="51" t="s">
        <v>3</v>
      </c>
      <c r="B2" s="52" t="s">
        <v>4</v>
      </c>
      <c r="C2" s="52" t="s">
        <v>5</v>
      </c>
      <c r="D2" s="52" t="s">
        <v>6</v>
      </c>
      <c r="E2" s="52" t="s">
        <v>7</v>
      </c>
      <c r="F2" s="52" t="s">
        <v>8</v>
      </c>
      <c r="G2" s="52" t="s">
        <v>88</v>
      </c>
      <c r="H2" s="52" t="s">
        <v>10</v>
      </c>
      <c r="I2" s="52" t="s">
        <v>11</v>
      </c>
      <c r="J2" s="52" t="s">
        <v>269</v>
      </c>
      <c r="K2" s="52" t="s">
        <v>12</v>
      </c>
      <c r="L2" s="52" t="s">
        <v>13</v>
      </c>
      <c r="M2" s="52" t="s">
        <v>14</v>
      </c>
    </row>
    <row r="3" spans="1:13" ht="62.25" customHeight="1" x14ac:dyDescent="0.2">
      <c r="A3" s="53" t="s">
        <v>15</v>
      </c>
      <c r="B3" s="54" t="s">
        <v>191</v>
      </c>
      <c r="C3" s="55"/>
      <c r="D3" s="55" t="s">
        <v>111</v>
      </c>
      <c r="E3" s="55" t="s">
        <v>192</v>
      </c>
      <c r="F3" s="69">
        <v>60</v>
      </c>
      <c r="G3" s="55" t="s">
        <v>137</v>
      </c>
      <c r="H3" s="70"/>
      <c r="I3" s="70">
        <f t="shared" ref="I3:I10" si="0">F3*H3</f>
        <v>0</v>
      </c>
      <c r="J3" s="91"/>
      <c r="K3" s="70">
        <f t="shared" ref="K3:K10" si="1">I3*J3</f>
        <v>0</v>
      </c>
      <c r="L3" s="70">
        <f t="shared" ref="L3:L10" si="2">M3/F3</f>
        <v>0</v>
      </c>
      <c r="M3" s="70">
        <f t="shared" ref="M3:M10" si="3">I3+K3</f>
        <v>0</v>
      </c>
    </row>
    <row r="4" spans="1:13" ht="63.75" x14ac:dyDescent="0.2">
      <c r="A4" s="53" t="s">
        <v>20</v>
      </c>
      <c r="B4" s="54" t="s">
        <v>191</v>
      </c>
      <c r="C4" s="55"/>
      <c r="D4" s="55" t="s">
        <v>193</v>
      </c>
      <c r="E4" s="55" t="s">
        <v>194</v>
      </c>
      <c r="F4" s="69">
        <v>18</v>
      </c>
      <c r="G4" s="55" t="s">
        <v>137</v>
      </c>
      <c r="H4" s="70"/>
      <c r="I4" s="70">
        <f t="shared" si="0"/>
        <v>0</v>
      </c>
      <c r="J4" s="91"/>
      <c r="K4" s="70">
        <f t="shared" si="1"/>
        <v>0</v>
      </c>
      <c r="L4" s="70">
        <f t="shared" si="2"/>
        <v>0</v>
      </c>
      <c r="M4" s="70">
        <f t="shared" si="3"/>
        <v>0</v>
      </c>
    </row>
    <row r="5" spans="1:13" ht="98.85" customHeight="1" x14ac:dyDescent="0.2">
      <c r="A5" s="71" t="s">
        <v>22</v>
      </c>
      <c r="B5" s="54" t="s">
        <v>195</v>
      </c>
      <c r="C5" s="55"/>
      <c r="D5" s="55" t="s">
        <v>193</v>
      </c>
      <c r="E5" s="55" t="s">
        <v>196</v>
      </c>
      <c r="F5" s="69">
        <v>30</v>
      </c>
      <c r="G5" s="55" t="s">
        <v>137</v>
      </c>
      <c r="H5" s="72"/>
      <c r="I5" s="70">
        <f t="shared" si="0"/>
        <v>0</v>
      </c>
      <c r="J5" s="92"/>
      <c r="K5" s="70">
        <f t="shared" si="1"/>
        <v>0</v>
      </c>
      <c r="L5" s="70">
        <f t="shared" si="2"/>
        <v>0</v>
      </c>
      <c r="M5" s="70">
        <f t="shared" si="3"/>
        <v>0</v>
      </c>
    </row>
    <row r="6" spans="1:13" ht="102" x14ac:dyDescent="0.2">
      <c r="A6" s="53" t="s">
        <v>27</v>
      </c>
      <c r="B6" s="55" t="s">
        <v>279</v>
      </c>
      <c r="C6" s="55"/>
      <c r="D6" s="55" t="s">
        <v>193</v>
      </c>
      <c r="E6" s="55" t="s">
        <v>197</v>
      </c>
      <c r="F6" s="69">
        <v>30</v>
      </c>
      <c r="G6" s="55" t="s">
        <v>137</v>
      </c>
      <c r="H6" s="72"/>
      <c r="I6" s="70">
        <f t="shared" si="0"/>
        <v>0</v>
      </c>
      <c r="J6" s="92"/>
      <c r="K6" s="70">
        <f t="shared" si="1"/>
        <v>0</v>
      </c>
      <c r="L6" s="70">
        <f t="shared" si="2"/>
        <v>0</v>
      </c>
      <c r="M6" s="70">
        <f t="shared" si="3"/>
        <v>0</v>
      </c>
    </row>
    <row r="7" spans="1:13" ht="102" x14ac:dyDescent="0.2">
      <c r="A7" s="53" t="s">
        <v>30</v>
      </c>
      <c r="B7" s="54" t="s">
        <v>280</v>
      </c>
      <c r="C7" s="55"/>
      <c r="D7" s="55" t="s">
        <v>193</v>
      </c>
      <c r="E7" s="55" t="s">
        <v>196</v>
      </c>
      <c r="F7" s="69">
        <v>40</v>
      </c>
      <c r="G7" s="55" t="s">
        <v>137</v>
      </c>
      <c r="H7" s="73"/>
      <c r="I7" s="70">
        <f t="shared" si="0"/>
        <v>0</v>
      </c>
      <c r="J7" s="92"/>
      <c r="K7" s="70">
        <f t="shared" si="1"/>
        <v>0</v>
      </c>
      <c r="L7" s="70">
        <f t="shared" si="2"/>
        <v>0</v>
      </c>
      <c r="M7" s="70">
        <f t="shared" si="3"/>
        <v>0</v>
      </c>
    </row>
    <row r="8" spans="1:13" ht="102" x14ac:dyDescent="0.2">
      <c r="A8" s="53" t="s">
        <v>33</v>
      </c>
      <c r="B8" s="55" t="s">
        <v>198</v>
      </c>
      <c r="C8" s="55"/>
      <c r="D8" s="55" t="s">
        <v>193</v>
      </c>
      <c r="E8" s="55" t="s">
        <v>197</v>
      </c>
      <c r="F8" s="69">
        <v>24</v>
      </c>
      <c r="G8" s="55" t="s">
        <v>137</v>
      </c>
      <c r="H8" s="73"/>
      <c r="I8" s="70">
        <f t="shared" si="0"/>
        <v>0</v>
      </c>
      <c r="J8" s="92"/>
      <c r="K8" s="70">
        <f t="shared" si="1"/>
        <v>0</v>
      </c>
      <c r="L8" s="70">
        <f t="shared" si="2"/>
        <v>0</v>
      </c>
      <c r="M8" s="70">
        <f t="shared" si="3"/>
        <v>0</v>
      </c>
    </row>
    <row r="9" spans="1:13" ht="87.75" customHeight="1" x14ac:dyDescent="0.2">
      <c r="A9" s="53" t="s">
        <v>35</v>
      </c>
      <c r="B9" s="55" t="s">
        <v>199</v>
      </c>
      <c r="C9" s="55"/>
      <c r="D9" s="55" t="s">
        <v>193</v>
      </c>
      <c r="E9" s="55" t="s">
        <v>197</v>
      </c>
      <c r="F9" s="69">
        <v>18</v>
      </c>
      <c r="G9" s="55" t="s">
        <v>137</v>
      </c>
      <c r="H9" s="72"/>
      <c r="I9" s="70">
        <f t="shared" si="0"/>
        <v>0</v>
      </c>
      <c r="J9" s="92"/>
      <c r="K9" s="70">
        <f t="shared" si="1"/>
        <v>0</v>
      </c>
      <c r="L9" s="70">
        <f t="shared" si="2"/>
        <v>0</v>
      </c>
      <c r="M9" s="70">
        <f t="shared" si="3"/>
        <v>0</v>
      </c>
    </row>
    <row r="10" spans="1:13" ht="102" x14ac:dyDescent="0.2">
      <c r="A10" s="53" t="s">
        <v>37</v>
      </c>
      <c r="B10" s="55" t="s">
        <v>200</v>
      </c>
      <c r="C10" s="55"/>
      <c r="D10" s="55" t="s">
        <v>193</v>
      </c>
      <c r="E10" s="55" t="s">
        <v>196</v>
      </c>
      <c r="F10" s="69">
        <v>20</v>
      </c>
      <c r="G10" s="55" t="s">
        <v>137</v>
      </c>
      <c r="H10" s="72"/>
      <c r="I10" s="70">
        <f t="shared" si="0"/>
        <v>0</v>
      </c>
      <c r="J10" s="92"/>
      <c r="K10" s="70">
        <f t="shared" si="1"/>
        <v>0</v>
      </c>
      <c r="L10" s="70">
        <f t="shared" si="2"/>
        <v>0</v>
      </c>
      <c r="M10" s="70">
        <f t="shared" si="3"/>
        <v>0</v>
      </c>
    </row>
    <row r="11" spans="1:13" ht="30.75" customHeight="1" x14ac:dyDescent="0.2">
      <c r="A11" s="116" t="s">
        <v>79</v>
      </c>
      <c r="B11" s="117"/>
      <c r="C11" s="117"/>
      <c r="D11" s="117"/>
      <c r="E11" s="117"/>
      <c r="F11" s="117"/>
      <c r="G11" s="117"/>
      <c r="H11" s="118"/>
      <c r="I11" s="74">
        <f>SUM(I3:I10)</f>
        <v>0</v>
      </c>
      <c r="J11" s="74"/>
      <c r="K11" s="74">
        <f>SUM(K3:K10)</f>
        <v>0</v>
      </c>
      <c r="L11" s="74"/>
      <c r="M11" s="74">
        <f>SUM(M3:M10)</f>
        <v>0</v>
      </c>
    </row>
  </sheetData>
  <sheetProtection selectLockedCells="1" selectUnlockedCells="1"/>
  <mergeCells count="1">
    <mergeCell ref="A11:H11"/>
  </mergeCells>
  <pageMargins left="0.47222222222222221" right="0.47222222222222221" top="0.29444444444444445" bottom="0.47222222222222221" header="0.51180555555555551" footer="0.51180555555555551"/>
  <pageSetup paperSize="9" scale="98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"/>
  <sheetViews>
    <sheetView view="pageLayout" zoomScaleNormal="88" workbookViewId="0">
      <selection activeCell="B3" sqref="B3"/>
    </sheetView>
  </sheetViews>
  <sheetFormatPr defaultColWidth="11.42578125" defaultRowHeight="12.75" x14ac:dyDescent="0.2"/>
  <cols>
    <col min="1" max="1" width="4.42578125" customWidth="1"/>
    <col min="2" max="2" width="44.28515625" customWidth="1"/>
    <col min="5" max="5" width="7.140625" customWidth="1"/>
    <col min="6" max="7" width="5.7109375" customWidth="1"/>
    <col min="8" max="8" width="5.5703125" customWidth="1"/>
    <col min="9" max="9" width="9.28515625" customWidth="1"/>
    <col min="10" max="10" width="7.28515625" customWidth="1"/>
    <col min="11" max="11" width="9" customWidth="1"/>
    <col min="12" max="12" width="7.42578125" customWidth="1"/>
    <col min="13" max="13" width="10.42578125" customWidth="1"/>
  </cols>
  <sheetData>
    <row r="1" spans="1:13" ht="20.25" customHeight="1" x14ac:dyDescent="0.25">
      <c r="A1" s="5"/>
      <c r="B1" s="6" t="s">
        <v>201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38.25" x14ac:dyDescent="0.2">
      <c r="A2" s="75" t="s">
        <v>202</v>
      </c>
      <c r="B2" s="76" t="s">
        <v>203</v>
      </c>
      <c r="C2" s="76" t="s">
        <v>5</v>
      </c>
      <c r="D2" s="76" t="s">
        <v>6</v>
      </c>
      <c r="E2" s="76" t="s">
        <v>7</v>
      </c>
      <c r="F2" s="76" t="s">
        <v>8</v>
      </c>
      <c r="G2" s="76" t="s">
        <v>9</v>
      </c>
      <c r="H2" s="76" t="s">
        <v>10</v>
      </c>
      <c r="I2" s="76" t="s">
        <v>11</v>
      </c>
      <c r="J2" s="76" t="s">
        <v>269</v>
      </c>
      <c r="K2" s="76" t="s">
        <v>204</v>
      </c>
      <c r="L2" s="76" t="s">
        <v>13</v>
      </c>
      <c r="M2" s="76" t="s">
        <v>14</v>
      </c>
    </row>
    <row r="3" spans="1:13" ht="76.5" x14ac:dyDescent="0.2">
      <c r="A3" s="77" t="s">
        <v>205</v>
      </c>
      <c r="B3" s="78" t="s">
        <v>206</v>
      </c>
      <c r="C3" s="78"/>
      <c r="D3" s="78" t="s">
        <v>207</v>
      </c>
      <c r="E3" s="78" t="s">
        <v>101</v>
      </c>
      <c r="F3" s="79">
        <v>180</v>
      </c>
      <c r="G3" s="78" t="s">
        <v>19</v>
      </c>
      <c r="H3" s="78"/>
      <c r="I3" s="78">
        <f t="shared" ref="I3:I16" si="0">F3*H3</f>
        <v>0</v>
      </c>
      <c r="J3" s="90"/>
      <c r="K3" s="78">
        <f t="shared" ref="K3:K16" si="1">I3*J3</f>
        <v>0</v>
      </c>
      <c r="L3" s="78">
        <f t="shared" ref="L3:L16" si="2">M3/F3</f>
        <v>0</v>
      </c>
      <c r="M3" s="78">
        <f t="shared" ref="M3:M16" si="3">I3+K3</f>
        <v>0</v>
      </c>
    </row>
    <row r="4" spans="1:13" ht="76.5" x14ac:dyDescent="0.2">
      <c r="A4" s="77">
        <v>2</v>
      </c>
      <c r="B4" s="78" t="s">
        <v>208</v>
      </c>
      <c r="C4" s="78"/>
      <c r="D4" s="78" t="s">
        <v>207</v>
      </c>
      <c r="E4" s="78" t="s">
        <v>101</v>
      </c>
      <c r="F4" s="79">
        <v>24</v>
      </c>
      <c r="G4" s="78" t="s">
        <v>19</v>
      </c>
      <c r="H4" s="78"/>
      <c r="I4" s="78">
        <f t="shared" si="0"/>
        <v>0</v>
      </c>
      <c r="J4" s="90"/>
      <c r="K4" s="78">
        <f t="shared" si="1"/>
        <v>0</v>
      </c>
      <c r="L4" s="78">
        <f t="shared" si="2"/>
        <v>0</v>
      </c>
      <c r="M4" s="78">
        <f t="shared" si="3"/>
        <v>0</v>
      </c>
    </row>
    <row r="5" spans="1:13" ht="63.75" x14ac:dyDescent="0.2">
      <c r="A5" s="77">
        <v>3</v>
      </c>
      <c r="B5" s="78" t="s">
        <v>209</v>
      </c>
      <c r="C5" s="78"/>
      <c r="D5" s="78" t="s">
        <v>207</v>
      </c>
      <c r="E5" s="78" t="s">
        <v>101</v>
      </c>
      <c r="F5" s="79">
        <v>10</v>
      </c>
      <c r="G5" s="78" t="s">
        <v>19</v>
      </c>
      <c r="H5" s="78"/>
      <c r="I5" s="78">
        <f t="shared" si="0"/>
        <v>0</v>
      </c>
      <c r="J5" s="90"/>
      <c r="K5" s="78">
        <f t="shared" si="1"/>
        <v>0</v>
      </c>
      <c r="L5" s="78">
        <f t="shared" si="2"/>
        <v>0</v>
      </c>
      <c r="M5" s="78">
        <f t="shared" si="3"/>
        <v>0</v>
      </c>
    </row>
    <row r="6" spans="1:13" ht="63.75" x14ac:dyDescent="0.2">
      <c r="A6" s="77">
        <v>4</v>
      </c>
      <c r="B6" s="78" t="s">
        <v>210</v>
      </c>
      <c r="C6" s="78"/>
      <c r="D6" s="78" t="s">
        <v>207</v>
      </c>
      <c r="E6" s="78" t="s">
        <v>101</v>
      </c>
      <c r="F6" s="79">
        <v>10</v>
      </c>
      <c r="G6" s="78" t="s">
        <v>19</v>
      </c>
      <c r="H6" s="78"/>
      <c r="I6" s="78">
        <f t="shared" si="0"/>
        <v>0</v>
      </c>
      <c r="J6" s="90"/>
      <c r="K6" s="78">
        <f t="shared" si="1"/>
        <v>0</v>
      </c>
      <c r="L6" s="78">
        <f t="shared" si="2"/>
        <v>0</v>
      </c>
      <c r="M6" s="78">
        <f t="shared" si="3"/>
        <v>0</v>
      </c>
    </row>
    <row r="7" spans="1:13" ht="63.75" x14ac:dyDescent="0.2">
      <c r="A7" s="77">
        <v>5</v>
      </c>
      <c r="B7" s="78" t="s">
        <v>211</v>
      </c>
      <c r="C7" s="78"/>
      <c r="D7" s="78" t="s">
        <v>24</v>
      </c>
      <c r="E7" s="78" t="s">
        <v>170</v>
      </c>
      <c r="F7" s="79">
        <v>48</v>
      </c>
      <c r="G7" s="78" t="s">
        <v>19</v>
      </c>
      <c r="H7" s="78"/>
      <c r="I7" s="78">
        <f t="shared" si="0"/>
        <v>0</v>
      </c>
      <c r="J7" s="90"/>
      <c r="K7" s="78">
        <f t="shared" si="1"/>
        <v>0</v>
      </c>
      <c r="L7" s="78">
        <f t="shared" si="2"/>
        <v>0</v>
      </c>
      <c r="M7" s="78">
        <f t="shared" si="3"/>
        <v>0</v>
      </c>
    </row>
    <row r="8" spans="1:13" ht="55.5" customHeight="1" x14ac:dyDescent="0.2">
      <c r="A8" s="77">
        <v>6</v>
      </c>
      <c r="B8" s="78" t="s">
        <v>212</v>
      </c>
      <c r="C8" s="78"/>
      <c r="D8" s="78" t="s">
        <v>24</v>
      </c>
      <c r="E8" s="78" t="s">
        <v>213</v>
      </c>
      <c r="F8" s="79">
        <v>1080</v>
      </c>
      <c r="G8" s="78" t="s">
        <v>19</v>
      </c>
      <c r="H8" s="78"/>
      <c r="I8" s="78">
        <f t="shared" si="0"/>
        <v>0</v>
      </c>
      <c r="J8" s="90"/>
      <c r="K8" s="78">
        <f t="shared" si="1"/>
        <v>0</v>
      </c>
      <c r="L8" s="78">
        <f t="shared" si="2"/>
        <v>0</v>
      </c>
      <c r="M8" s="78">
        <f t="shared" si="3"/>
        <v>0</v>
      </c>
    </row>
    <row r="9" spans="1:13" ht="43.5" customHeight="1" x14ac:dyDescent="0.2">
      <c r="A9" s="77">
        <v>7</v>
      </c>
      <c r="B9" s="78" t="s">
        <v>214</v>
      </c>
      <c r="C9" s="78"/>
      <c r="D9" s="78" t="s">
        <v>24</v>
      </c>
      <c r="E9" s="78" t="s">
        <v>215</v>
      </c>
      <c r="F9" s="79">
        <v>2640</v>
      </c>
      <c r="G9" s="78" t="s">
        <v>19</v>
      </c>
      <c r="H9" s="78"/>
      <c r="I9" s="78">
        <f t="shared" si="0"/>
        <v>0</v>
      </c>
      <c r="J9" s="90"/>
      <c r="K9" s="78">
        <f t="shared" si="1"/>
        <v>0</v>
      </c>
      <c r="L9" s="78">
        <f t="shared" si="2"/>
        <v>0</v>
      </c>
      <c r="M9" s="78">
        <f t="shared" si="3"/>
        <v>0</v>
      </c>
    </row>
    <row r="10" spans="1:13" ht="67.5" customHeight="1" x14ac:dyDescent="0.2">
      <c r="A10" s="77">
        <v>8</v>
      </c>
      <c r="B10" s="78" t="s">
        <v>216</v>
      </c>
      <c r="C10" s="78"/>
      <c r="D10" s="78" t="s">
        <v>24</v>
      </c>
      <c r="E10" s="78" t="s">
        <v>217</v>
      </c>
      <c r="F10" s="79">
        <v>120</v>
      </c>
      <c r="G10" s="78" t="s">
        <v>19</v>
      </c>
      <c r="H10" s="78"/>
      <c r="I10" s="78">
        <f t="shared" si="0"/>
        <v>0</v>
      </c>
      <c r="J10" s="90"/>
      <c r="K10" s="78">
        <f t="shared" si="1"/>
        <v>0</v>
      </c>
      <c r="L10" s="78">
        <f t="shared" si="2"/>
        <v>0</v>
      </c>
      <c r="M10" s="78">
        <f t="shared" si="3"/>
        <v>0</v>
      </c>
    </row>
    <row r="11" spans="1:13" ht="84" customHeight="1" x14ac:dyDescent="0.2">
      <c r="A11" s="77">
        <v>9</v>
      </c>
      <c r="B11" s="78" t="s">
        <v>281</v>
      </c>
      <c r="C11" s="78"/>
      <c r="D11" s="78" t="s">
        <v>24</v>
      </c>
      <c r="E11" s="78" t="s">
        <v>218</v>
      </c>
      <c r="F11" s="79">
        <v>24</v>
      </c>
      <c r="G11" s="78" t="s">
        <v>19</v>
      </c>
      <c r="H11" s="78"/>
      <c r="I11" s="78">
        <f t="shared" si="0"/>
        <v>0</v>
      </c>
      <c r="J11" s="90"/>
      <c r="K11" s="78">
        <f t="shared" si="1"/>
        <v>0</v>
      </c>
      <c r="L11" s="78">
        <f t="shared" si="2"/>
        <v>0</v>
      </c>
      <c r="M11" s="78">
        <f t="shared" si="3"/>
        <v>0</v>
      </c>
    </row>
    <row r="12" spans="1:13" ht="38.25" x14ac:dyDescent="0.2">
      <c r="A12" s="77">
        <v>10</v>
      </c>
      <c r="B12" s="78" t="s">
        <v>282</v>
      </c>
      <c r="C12" s="78"/>
      <c r="D12" s="78" t="s">
        <v>219</v>
      </c>
      <c r="E12" s="78" t="s">
        <v>220</v>
      </c>
      <c r="F12" s="79">
        <v>10</v>
      </c>
      <c r="G12" s="78" t="s">
        <v>19</v>
      </c>
      <c r="H12" s="78"/>
      <c r="I12" s="78">
        <f t="shared" si="0"/>
        <v>0</v>
      </c>
      <c r="J12" s="90"/>
      <c r="K12" s="78">
        <f t="shared" si="1"/>
        <v>0</v>
      </c>
      <c r="L12" s="78">
        <f t="shared" si="2"/>
        <v>0</v>
      </c>
      <c r="M12" s="78">
        <f t="shared" si="3"/>
        <v>0</v>
      </c>
    </row>
    <row r="13" spans="1:13" ht="51" x14ac:dyDescent="0.2">
      <c r="A13" s="77">
        <v>11</v>
      </c>
      <c r="B13" s="78" t="s">
        <v>221</v>
      </c>
      <c r="C13" s="78"/>
      <c r="D13" s="78" t="s">
        <v>219</v>
      </c>
      <c r="E13" s="78" t="s">
        <v>222</v>
      </c>
      <c r="F13" s="79">
        <v>20</v>
      </c>
      <c r="G13" s="78" t="s">
        <v>19</v>
      </c>
      <c r="H13" s="78"/>
      <c r="I13" s="78">
        <f t="shared" si="0"/>
        <v>0</v>
      </c>
      <c r="J13" s="90"/>
      <c r="K13" s="78">
        <f t="shared" si="1"/>
        <v>0</v>
      </c>
      <c r="L13" s="78">
        <f t="shared" si="2"/>
        <v>0</v>
      </c>
      <c r="M13" s="78">
        <f t="shared" si="3"/>
        <v>0</v>
      </c>
    </row>
    <row r="14" spans="1:13" ht="38.25" x14ac:dyDescent="0.2">
      <c r="A14" s="77">
        <v>12</v>
      </c>
      <c r="B14" s="78" t="s">
        <v>223</v>
      </c>
      <c r="C14" s="78"/>
      <c r="D14" s="78" t="s">
        <v>219</v>
      </c>
      <c r="E14" s="78" t="s">
        <v>224</v>
      </c>
      <c r="F14" s="79">
        <v>5</v>
      </c>
      <c r="G14" s="78" t="s">
        <v>19</v>
      </c>
      <c r="H14" s="78"/>
      <c r="I14" s="78">
        <f t="shared" si="0"/>
        <v>0</v>
      </c>
      <c r="J14" s="90"/>
      <c r="K14" s="78">
        <f t="shared" si="1"/>
        <v>0</v>
      </c>
      <c r="L14" s="78">
        <f t="shared" si="2"/>
        <v>0</v>
      </c>
      <c r="M14" s="78">
        <f t="shared" si="3"/>
        <v>0</v>
      </c>
    </row>
    <row r="15" spans="1:13" ht="25.5" x14ac:dyDescent="0.2">
      <c r="A15" s="77">
        <v>13</v>
      </c>
      <c r="B15" s="78" t="s">
        <v>225</v>
      </c>
      <c r="C15" s="78"/>
      <c r="D15" s="78" t="s">
        <v>219</v>
      </c>
      <c r="E15" s="78" t="s">
        <v>226</v>
      </c>
      <c r="F15" s="79">
        <v>25</v>
      </c>
      <c r="G15" s="78" t="s">
        <v>19</v>
      </c>
      <c r="H15" s="78"/>
      <c r="I15" s="78">
        <f t="shared" si="0"/>
        <v>0</v>
      </c>
      <c r="J15" s="90"/>
      <c r="K15" s="78">
        <f t="shared" si="1"/>
        <v>0</v>
      </c>
      <c r="L15" s="78">
        <f t="shared" si="2"/>
        <v>0</v>
      </c>
      <c r="M15" s="78">
        <f t="shared" si="3"/>
        <v>0</v>
      </c>
    </row>
    <row r="16" spans="1:13" ht="51" x14ac:dyDescent="0.2">
      <c r="A16" s="77">
        <v>14</v>
      </c>
      <c r="B16" s="78" t="s">
        <v>227</v>
      </c>
      <c r="C16" s="78"/>
      <c r="D16" s="78" t="s">
        <v>228</v>
      </c>
      <c r="E16" s="78" t="s">
        <v>229</v>
      </c>
      <c r="F16" s="79">
        <v>5</v>
      </c>
      <c r="G16" s="78" t="s">
        <v>19</v>
      </c>
      <c r="H16" s="78"/>
      <c r="I16" s="78">
        <f t="shared" si="0"/>
        <v>0</v>
      </c>
      <c r="J16" s="90"/>
      <c r="K16" s="78">
        <f t="shared" si="1"/>
        <v>0</v>
      </c>
      <c r="L16" s="78">
        <f t="shared" si="2"/>
        <v>0</v>
      </c>
      <c r="M16" s="78">
        <f t="shared" si="3"/>
        <v>0</v>
      </c>
    </row>
    <row r="17" spans="1:13" ht="22.15" customHeight="1" x14ac:dyDescent="0.2">
      <c r="A17" s="119" t="s">
        <v>79</v>
      </c>
      <c r="B17" s="120"/>
      <c r="C17" s="120"/>
      <c r="D17" s="120"/>
      <c r="E17" s="120"/>
      <c r="F17" s="120"/>
      <c r="G17" s="120"/>
      <c r="H17" s="120"/>
      <c r="I17" s="78">
        <f>SUM(I3:I16)</f>
        <v>0</v>
      </c>
      <c r="J17" s="78"/>
      <c r="K17" s="78">
        <f>SUM(K3:K16)</f>
        <v>0</v>
      </c>
      <c r="L17" s="78" t="s">
        <v>230</v>
      </c>
      <c r="M17" s="78">
        <f>SUM(M3:M16)</f>
        <v>0</v>
      </c>
    </row>
    <row r="18" spans="1:13" x14ac:dyDescent="0.2">
      <c r="A18" s="7"/>
      <c r="B18" s="7"/>
      <c r="C18" s="7"/>
      <c r="D18" s="7"/>
      <c r="E18" s="7"/>
      <c r="F18" s="7"/>
      <c r="G18" s="7"/>
      <c r="H18" s="7"/>
      <c r="I18" s="7" t="s">
        <v>230</v>
      </c>
      <c r="J18" s="7"/>
      <c r="K18" s="7"/>
      <c r="L18" s="7"/>
      <c r="M18" s="7"/>
    </row>
  </sheetData>
  <sheetProtection selectLockedCells="1" selectUnlockedCells="1"/>
  <mergeCells count="1">
    <mergeCell ref="A17:H17"/>
  </mergeCells>
  <pageMargins left="0.47291666666666665" right="0.41180555555555554" top="0.59027777777777779" bottom="0.51180555555555551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view="pageLayout" zoomScaleNormal="88" workbookViewId="0">
      <selection activeCell="B3" sqref="B3"/>
    </sheetView>
  </sheetViews>
  <sheetFormatPr defaultColWidth="9" defaultRowHeight="12.75" x14ac:dyDescent="0.2"/>
  <cols>
    <col min="1" max="1" width="4.28515625" style="29" customWidth="1"/>
    <col min="2" max="2" width="40.140625" style="29" customWidth="1"/>
    <col min="3" max="3" width="10.5703125" style="29" customWidth="1"/>
    <col min="4" max="4" width="9.85546875" style="29" customWidth="1"/>
    <col min="5" max="5" width="11.140625" style="29" customWidth="1"/>
    <col min="6" max="6" width="7.7109375" style="29" customWidth="1"/>
    <col min="7" max="7" width="5.7109375" style="29" customWidth="1"/>
    <col min="8" max="8" width="6.5703125" style="29" customWidth="1"/>
    <col min="9" max="9" width="9.7109375" style="29" customWidth="1"/>
    <col min="10" max="10" width="6" style="29" customWidth="1"/>
    <col min="11" max="11" width="8" style="29" customWidth="1"/>
    <col min="12" max="12" width="7.140625" style="29" customWidth="1"/>
    <col min="13" max="13" width="9.140625" style="29" customWidth="1"/>
    <col min="14" max="16384" width="9" style="29"/>
  </cols>
  <sheetData>
    <row r="1" spans="1:13" ht="15.75" x14ac:dyDescent="0.2">
      <c r="A1" s="40" t="s">
        <v>231</v>
      </c>
    </row>
    <row r="2" spans="1:13" ht="25.5" x14ac:dyDescent="0.2">
      <c r="A2" s="80" t="s">
        <v>202</v>
      </c>
      <c r="B2" s="81" t="s">
        <v>203</v>
      </c>
      <c r="C2" s="81" t="s">
        <v>5</v>
      </c>
      <c r="D2" s="81" t="s">
        <v>6</v>
      </c>
      <c r="E2" s="81" t="s">
        <v>7</v>
      </c>
      <c r="F2" s="81" t="s">
        <v>8</v>
      </c>
      <c r="G2" s="81" t="s">
        <v>9</v>
      </c>
      <c r="H2" s="81" t="s">
        <v>10</v>
      </c>
      <c r="I2" s="81" t="s">
        <v>11</v>
      </c>
      <c r="J2" s="81" t="s">
        <v>269</v>
      </c>
      <c r="K2" s="81" t="s">
        <v>204</v>
      </c>
      <c r="L2" s="81" t="s">
        <v>13</v>
      </c>
      <c r="M2" s="81" t="s">
        <v>14</v>
      </c>
    </row>
    <row r="3" spans="1:13" ht="40.35" customHeight="1" x14ac:dyDescent="0.2">
      <c r="A3" s="46">
        <v>1</v>
      </c>
      <c r="B3" s="24" t="s">
        <v>232</v>
      </c>
      <c r="C3" s="17"/>
      <c r="D3" s="17" t="s">
        <v>219</v>
      </c>
      <c r="E3" s="17" t="s">
        <v>233</v>
      </c>
      <c r="F3" s="65">
        <v>10</v>
      </c>
      <c r="G3" s="17" t="s">
        <v>19</v>
      </c>
      <c r="H3" s="66"/>
      <c r="I3" s="66">
        <f t="shared" ref="I3:I13" si="0">F3*H3</f>
        <v>0</v>
      </c>
      <c r="J3" s="93"/>
      <c r="K3" s="45">
        <f t="shared" ref="K3:K13" si="1">I3*J3</f>
        <v>0</v>
      </c>
      <c r="L3" s="45">
        <f t="shared" ref="L3:L13" si="2">M3/F3</f>
        <v>0</v>
      </c>
      <c r="M3" s="45">
        <f t="shared" ref="M3:M14" si="3">I3+K3</f>
        <v>0</v>
      </c>
    </row>
    <row r="4" spans="1:13" ht="63.75" x14ac:dyDescent="0.2">
      <c r="A4" s="46">
        <v>2</v>
      </c>
      <c r="B4" s="82" t="s">
        <v>234</v>
      </c>
      <c r="C4" s="82"/>
      <c r="D4" s="82" t="s">
        <v>24</v>
      </c>
      <c r="E4" s="82" t="s">
        <v>235</v>
      </c>
      <c r="F4" s="83">
        <v>780</v>
      </c>
      <c r="G4" s="82" t="s">
        <v>19</v>
      </c>
      <c r="H4" s="66"/>
      <c r="I4" s="66">
        <f t="shared" si="0"/>
        <v>0</v>
      </c>
      <c r="J4" s="93"/>
      <c r="K4" s="45">
        <f t="shared" si="1"/>
        <v>0</v>
      </c>
      <c r="L4" s="45">
        <f t="shared" si="2"/>
        <v>0</v>
      </c>
      <c r="M4" s="45">
        <f t="shared" si="3"/>
        <v>0</v>
      </c>
    </row>
    <row r="5" spans="1:13" ht="51" x14ac:dyDescent="0.2">
      <c r="A5" s="84">
        <v>3</v>
      </c>
      <c r="B5" s="17" t="s">
        <v>236</v>
      </c>
      <c r="C5" s="17"/>
      <c r="D5" s="17" t="s">
        <v>24</v>
      </c>
      <c r="E5" s="17" t="s">
        <v>235</v>
      </c>
      <c r="F5" s="65">
        <v>10</v>
      </c>
      <c r="G5" s="17" t="s">
        <v>19</v>
      </c>
      <c r="H5" s="67"/>
      <c r="I5" s="66">
        <f t="shared" si="0"/>
        <v>0</v>
      </c>
      <c r="J5" s="94"/>
      <c r="K5" s="45">
        <f t="shared" si="1"/>
        <v>0</v>
      </c>
      <c r="L5" s="45">
        <f t="shared" si="2"/>
        <v>0</v>
      </c>
      <c r="M5" s="45">
        <f t="shared" si="3"/>
        <v>0</v>
      </c>
    </row>
    <row r="6" spans="1:13" ht="51" x14ac:dyDescent="0.2">
      <c r="A6" s="84">
        <v>4</v>
      </c>
      <c r="B6" s="17" t="s">
        <v>236</v>
      </c>
      <c r="C6" s="17"/>
      <c r="D6" s="17" t="s">
        <v>24</v>
      </c>
      <c r="E6" s="17" t="s">
        <v>237</v>
      </c>
      <c r="F6" s="65">
        <v>10</v>
      </c>
      <c r="G6" s="17" t="s">
        <v>19</v>
      </c>
      <c r="H6" s="67"/>
      <c r="I6" s="66">
        <f t="shared" si="0"/>
        <v>0</v>
      </c>
      <c r="J6" s="94"/>
      <c r="K6" s="45">
        <f t="shared" si="1"/>
        <v>0</v>
      </c>
      <c r="L6" s="45">
        <f t="shared" si="2"/>
        <v>0</v>
      </c>
      <c r="M6" s="45">
        <f t="shared" si="3"/>
        <v>0</v>
      </c>
    </row>
    <row r="7" spans="1:13" ht="63.75" x14ac:dyDescent="0.2">
      <c r="A7" s="84">
        <v>5</v>
      </c>
      <c r="B7" s="85" t="s">
        <v>238</v>
      </c>
      <c r="C7" s="85"/>
      <c r="D7" s="17" t="s">
        <v>219</v>
      </c>
      <c r="E7" s="85" t="s">
        <v>220</v>
      </c>
      <c r="F7" s="86">
        <v>4</v>
      </c>
      <c r="G7" s="85" t="s">
        <v>19</v>
      </c>
      <c r="H7" s="68"/>
      <c r="I7" s="66">
        <f t="shared" si="0"/>
        <v>0</v>
      </c>
      <c r="J7" s="94"/>
      <c r="K7" s="45">
        <f t="shared" si="1"/>
        <v>0</v>
      </c>
      <c r="L7" s="45">
        <f t="shared" si="2"/>
        <v>0</v>
      </c>
      <c r="M7" s="45">
        <f t="shared" si="3"/>
        <v>0</v>
      </c>
    </row>
    <row r="8" spans="1:13" ht="51" x14ac:dyDescent="0.2">
      <c r="A8" s="84">
        <v>6</v>
      </c>
      <c r="B8" s="17" t="s">
        <v>239</v>
      </c>
      <c r="C8" s="17"/>
      <c r="D8" s="17" t="s">
        <v>219</v>
      </c>
      <c r="E8" s="17" t="s">
        <v>220</v>
      </c>
      <c r="F8" s="65">
        <v>10</v>
      </c>
      <c r="G8" s="17" t="s">
        <v>19</v>
      </c>
      <c r="H8" s="67"/>
      <c r="I8" s="66">
        <f t="shared" si="0"/>
        <v>0</v>
      </c>
      <c r="J8" s="94"/>
      <c r="K8" s="45">
        <f t="shared" si="1"/>
        <v>0</v>
      </c>
      <c r="L8" s="45">
        <f t="shared" si="2"/>
        <v>0</v>
      </c>
      <c r="M8" s="45">
        <f t="shared" si="3"/>
        <v>0</v>
      </c>
    </row>
    <row r="9" spans="1:13" ht="51" x14ac:dyDescent="0.2">
      <c r="A9" s="84">
        <v>7</v>
      </c>
      <c r="B9" s="17" t="s">
        <v>240</v>
      </c>
      <c r="C9" s="17"/>
      <c r="D9" s="17" t="s">
        <v>24</v>
      </c>
      <c r="E9" s="17" t="s">
        <v>241</v>
      </c>
      <c r="F9" s="65">
        <v>640</v>
      </c>
      <c r="G9" s="17" t="s">
        <v>93</v>
      </c>
      <c r="H9" s="67"/>
      <c r="I9" s="66">
        <f t="shared" si="0"/>
        <v>0</v>
      </c>
      <c r="J9" s="94"/>
      <c r="K9" s="45">
        <f t="shared" si="1"/>
        <v>0</v>
      </c>
      <c r="L9" s="45">
        <f t="shared" si="2"/>
        <v>0</v>
      </c>
      <c r="M9" s="45">
        <f t="shared" si="3"/>
        <v>0</v>
      </c>
    </row>
    <row r="10" spans="1:13" ht="51" x14ac:dyDescent="0.2">
      <c r="A10" s="84">
        <v>8</v>
      </c>
      <c r="B10" s="17" t="s">
        <v>242</v>
      </c>
      <c r="C10" s="17"/>
      <c r="D10" s="17" t="s">
        <v>219</v>
      </c>
      <c r="E10" s="17" t="s">
        <v>243</v>
      </c>
      <c r="F10" s="65">
        <v>60</v>
      </c>
      <c r="G10" s="17" t="s">
        <v>19</v>
      </c>
      <c r="H10" s="67"/>
      <c r="I10" s="66">
        <f t="shared" si="0"/>
        <v>0</v>
      </c>
      <c r="J10" s="94"/>
      <c r="K10" s="45">
        <f t="shared" si="1"/>
        <v>0</v>
      </c>
      <c r="L10" s="45">
        <f t="shared" si="2"/>
        <v>0</v>
      </c>
      <c r="M10" s="45">
        <f t="shared" si="3"/>
        <v>0</v>
      </c>
    </row>
    <row r="11" spans="1:13" ht="48.6" customHeight="1" x14ac:dyDescent="0.2">
      <c r="A11" s="84">
        <v>9</v>
      </c>
      <c r="B11" s="17" t="s">
        <v>244</v>
      </c>
      <c r="C11" s="17"/>
      <c r="D11" s="17" t="s">
        <v>219</v>
      </c>
      <c r="E11" s="17" t="s">
        <v>245</v>
      </c>
      <c r="F11" s="65">
        <v>10</v>
      </c>
      <c r="G11" s="17" t="s">
        <v>19</v>
      </c>
      <c r="H11" s="67"/>
      <c r="I11" s="66">
        <f t="shared" si="0"/>
        <v>0</v>
      </c>
      <c r="J11" s="94"/>
      <c r="K11" s="45">
        <f t="shared" si="1"/>
        <v>0</v>
      </c>
      <c r="L11" s="45">
        <f t="shared" si="2"/>
        <v>0</v>
      </c>
      <c r="M11" s="45">
        <f t="shared" si="3"/>
        <v>0</v>
      </c>
    </row>
    <row r="12" spans="1:13" ht="51" x14ac:dyDescent="0.2">
      <c r="A12" s="84">
        <v>10</v>
      </c>
      <c r="B12" s="17" t="s">
        <v>246</v>
      </c>
      <c r="C12" s="87"/>
      <c r="D12" s="17" t="s">
        <v>24</v>
      </c>
      <c r="E12" s="87" t="s">
        <v>235</v>
      </c>
      <c r="F12" s="88">
        <v>60</v>
      </c>
      <c r="G12" s="87" t="s">
        <v>19</v>
      </c>
      <c r="H12" s="89"/>
      <c r="I12" s="66">
        <f t="shared" si="0"/>
        <v>0</v>
      </c>
      <c r="J12" s="94"/>
      <c r="K12" s="45">
        <f t="shared" si="1"/>
        <v>0</v>
      </c>
      <c r="L12" s="45">
        <f t="shared" si="2"/>
        <v>0</v>
      </c>
      <c r="M12" s="45">
        <f t="shared" si="3"/>
        <v>0</v>
      </c>
    </row>
    <row r="13" spans="1:13" ht="38.25" x14ac:dyDescent="0.2">
      <c r="A13" s="84">
        <v>11</v>
      </c>
      <c r="B13" s="17" t="s">
        <v>247</v>
      </c>
      <c r="C13" s="17"/>
      <c r="D13" s="17" t="s">
        <v>24</v>
      </c>
      <c r="E13" s="17" t="s">
        <v>170</v>
      </c>
      <c r="F13" s="65">
        <v>12</v>
      </c>
      <c r="G13" s="17" t="s">
        <v>93</v>
      </c>
      <c r="H13" s="67"/>
      <c r="I13" s="66">
        <f t="shared" si="0"/>
        <v>0</v>
      </c>
      <c r="J13" s="94"/>
      <c r="K13" s="45">
        <f t="shared" si="1"/>
        <v>0</v>
      </c>
      <c r="L13" s="45">
        <f t="shared" si="2"/>
        <v>0</v>
      </c>
      <c r="M13" s="45">
        <f t="shared" si="3"/>
        <v>0</v>
      </c>
    </row>
    <row r="14" spans="1:13" ht="20.85" customHeight="1" x14ac:dyDescent="0.2">
      <c r="A14" s="121" t="s">
        <v>248</v>
      </c>
      <c r="B14" s="121"/>
      <c r="C14" s="121"/>
      <c r="D14" s="121"/>
      <c r="E14" s="121"/>
      <c r="F14" s="121"/>
      <c r="G14" s="84"/>
      <c r="H14" s="84" t="s">
        <v>230</v>
      </c>
      <c r="I14" s="27">
        <f>SUM(I3:I13)</f>
        <v>0</v>
      </c>
      <c r="J14" s="95"/>
      <c r="K14" s="27">
        <f>SUM(K3:K13)</f>
        <v>0</v>
      </c>
      <c r="L14" s="26" t="s">
        <v>230</v>
      </c>
      <c r="M14" s="27">
        <f t="shared" si="3"/>
        <v>0</v>
      </c>
    </row>
    <row r="15" spans="1:13" ht="44.85" customHeight="1" x14ac:dyDescent="0.2">
      <c r="I15" s="29" t="s">
        <v>230</v>
      </c>
    </row>
    <row r="16" spans="1:13" ht="18.600000000000001" customHeight="1" x14ac:dyDescent="0.2"/>
    <row r="17" ht="44.25" customHeight="1" x14ac:dyDescent="0.2"/>
    <row r="18" ht="20.25" customHeight="1" x14ac:dyDescent="0.2"/>
    <row r="19" ht="18.75" customHeight="1" x14ac:dyDescent="0.2"/>
    <row r="20" ht="31.5" customHeight="1" x14ac:dyDescent="0.2"/>
    <row r="21" ht="19.5" customHeight="1" x14ac:dyDescent="0.2"/>
  </sheetData>
  <sheetProtection selectLockedCells="1" selectUnlockedCells="1"/>
  <mergeCells count="1">
    <mergeCell ref="A14:F14"/>
  </mergeCells>
  <pageMargins left="0.55138888888888893" right="0.44166666666666665" top="0.55138888888888893" bottom="0.51180555555555551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2"/>
  <sheetViews>
    <sheetView view="pageLayout" zoomScaleNormal="88" workbookViewId="0">
      <selection activeCell="J7" sqref="J3:J7"/>
    </sheetView>
  </sheetViews>
  <sheetFormatPr defaultColWidth="9" defaultRowHeight="12.75" x14ac:dyDescent="0.2"/>
  <cols>
    <col min="1" max="1" width="4.140625" style="29" customWidth="1"/>
    <col min="2" max="2" width="48.7109375" style="29" customWidth="1"/>
    <col min="3" max="3" width="10.5703125" style="29" customWidth="1"/>
    <col min="4" max="4" width="10.140625" style="29" customWidth="1"/>
    <col min="5" max="5" width="9" style="29" customWidth="1"/>
    <col min="6" max="6" width="6.85546875" style="29" customWidth="1"/>
    <col min="7" max="7" width="5.7109375" style="29" customWidth="1"/>
    <col min="8" max="8" width="7" style="29" customWidth="1"/>
    <col min="9" max="9" width="8.5703125" style="29" customWidth="1"/>
    <col min="10" max="10" width="6" style="29" customWidth="1"/>
    <col min="11" max="11" width="8" style="29" customWidth="1"/>
    <col min="12" max="12" width="7.140625" style="29" customWidth="1"/>
    <col min="13" max="13" width="8.5703125" style="29" customWidth="1"/>
    <col min="14" max="16384" width="9" style="29"/>
  </cols>
  <sheetData>
    <row r="1" spans="1:13" ht="15.75" x14ac:dyDescent="0.2">
      <c r="A1" s="40" t="s">
        <v>249</v>
      </c>
    </row>
    <row r="2" spans="1:13" ht="25.5" x14ac:dyDescent="0.2">
      <c r="A2" s="80" t="s">
        <v>202</v>
      </c>
      <c r="B2" s="81" t="s">
        <v>203</v>
      </c>
      <c r="C2" s="81" t="s">
        <v>5</v>
      </c>
      <c r="D2" s="81" t="s">
        <v>6</v>
      </c>
      <c r="E2" s="81" t="s">
        <v>7</v>
      </c>
      <c r="F2" s="81" t="s">
        <v>8</v>
      </c>
      <c r="G2" s="81" t="s">
        <v>9</v>
      </c>
      <c r="H2" s="81" t="s">
        <v>10</v>
      </c>
      <c r="I2" s="81" t="s">
        <v>11</v>
      </c>
      <c r="J2" s="81" t="s">
        <v>269</v>
      </c>
      <c r="K2" s="81" t="s">
        <v>204</v>
      </c>
      <c r="L2" s="81" t="s">
        <v>13</v>
      </c>
      <c r="M2" s="81" t="s">
        <v>14</v>
      </c>
    </row>
    <row r="3" spans="1:13" ht="38.25" x14ac:dyDescent="0.2">
      <c r="A3" s="46">
        <v>1</v>
      </c>
      <c r="B3" s="82" t="s">
        <v>250</v>
      </c>
      <c r="C3" s="96"/>
      <c r="D3" s="96" t="s">
        <v>251</v>
      </c>
      <c r="E3" s="96" t="s">
        <v>252</v>
      </c>
      <c r="F3" s="96">
        <v>30</v>
      </c>
      <c r="G3" s="96" t="s">
        <v>19</v>
      </c>
      <c r="H3" s="97"/>
      <c r="I3" s="97">
        <f t="shared" ref="I3:I7" si="0">F3*H3</f>
        <v>0</v>
      </c>
      <c r="J3" s="98"/>
      <c r="K3" s="97">
        <f t="shared" ref="K3:K7" si="1">I3*J3</f>
        <v>0</v>
      </c>
      <c r="L3" s="97">
        <f t="shared" ref="L3:L7" si="2">M3/F3</f>
        <v>0</v>
      </c>
      <c r="M3" s="97">
        <f t="shared" ref="M3:M8" si="3">I3+K3</f>
        <v>0</v>
      </c>
    </row>
    <row r="4" spans="1:13" ht="63.75" x14ac:dyDescent="0.2">
      <c r="A4" s="46">
        <v>2</v>
      </c>
      <c r="B4" s="24" t="s">
        <v>253</v>
      </c>
      <c r="C4" s="43"/>
      <c r="D4" s="43" t="s">
        <v>254</v>
      </c>
      <c r="E4" s="43" t="s">
        <v>255</v>
      </c>
      <c r="F4" s="99">
        <v>4</v>
      </c>
      <c r="G4" s="43" t="s">
        <v>19</v>
      </c>
      <c r="H4" s="97"/>
      <c r="I4" s="97">
        <f t="shared" si="0"/>
        <v>0</v>
      </c>
      <c r="J4" s="98"/>
      <c r="K4" s="97">
        <f t="shared" si="1"/>
        <v>0</v>
      </c>
      <c r="L4" s="97">
        <f t="shared" si="2"/>
        <v>0</v>
      </c>
      <c r="M4" s="97">
        <f t="shared" si="3"/>
        <v>0</v>
      </c>
    </row>
    <row r="5" spans="1:13" ht="76.5" x14ac:dyDescent="0.2">
      <c r="A5" s="84">
        <v>3</v>
      </c>
      <c r="B5" s="17" t="s">
        <v>256</v>
      </c>
      <c r="C5" s="43"/>
      <c r="D5" s="43" t="s">
        <v>257</v>
      </c>
      <c r="E5" s="43" t="s">
        <v>258</v>
      </c>
      <c r="F5" s="99">
        <v>25</v>
      </c>
      <c r="G5" s="43" t="s">
        <v>259</v>
      </c>
      <c r="H5" s="100"/>
      <c r="I5" s="101">
        <f t="shared" si="0"/>
        <v>0</v>
      </c>
      <c r="J5" s="102"/>
      <c r="K5" s="97">
        <f t="shared" si="1"/>
        <v>0</v>
      </c>
      <c r="L5" s="97">
        <f t="shared" si="2"/>
        <v>0</v>
      </c>
      <c r="M5" s="97">
        <f t="shared" si="3"/>
        <v>0</v>
      </c>
    </row>
    <row r="6" spans="1:13" ht="63.75" x14ac:dyDescent="0.2">
      <c r="A6" s="84">
        <v>4</v>
      </c>
      <c r="B6" s="85" t="s">
        <v>260</v>
      </c>
      <c r="C6" s="103"/>
      <c r="D6" s="43" t="s">
        <v>257</v>
      </c>
      <c r="E6" s="103" t="s">
        <v>255</v>
      </c>
      <c r="F6" s="104">
        <v>15</v>
      </c>
      <c r="G6" s="103" t="s">
        <v>259</v>
      </c>
      <c r="H6" s="105"/>
      <c r="I6" s="101">
        <f t="shared" si="0"/>
        <v>0</v>
      </c>
      <c r="J6" s="102"/>
      <c r="K6" s="97">
        <f t="shared" si="1"/>
        <v>0</v>
      </c>
      <c r="L6" s="97">
        <f t="shared" si="2"/>
        <v>0</v>
      </c>
      <c r="M6" s="97">
        <f t="shared" si="3"/>
        <v>0</v>
      </c>
    </row>
    <row r="7" spans="1:13" ht="51" x14ac:dyDescent="0.2">
      <c r="A7" s="84">
        <v>5</v>
      </c>
      <c r="B7" s="24" t="s">
        <v>261</v>
      </c>
      <c r="C7" s="43"/>
      <c r="D7" s="43" t="s">
        <v>262</v>
      </c>
      <c r="E7" s="43" t="s">
        <v>263</v>
      </c>
      <c r="F7" s="99">
        <v>5</v>
      </c>
      <c r="G7" s="43" t="s">
        <v>19</v>
      </c>
      <c r="H7" s="105"/>
      <c r="I7" s="101">
        <f t="shared" si="0"/>
        <v>0</v>
      </c>
      <c r="J7" s="102"/>
      <c r="K7" s="97">
        <f t="shared" si="1"/>
        <v>0</v>
      </c>
      <c r="L7" s="97">
        <f t="shared" si="2"/>
        <v>0</v>
      </c>
      <c r="M7" s="97">
        <f t="shared" si="3"/>
        <v>0</v>
      </c>
    </row>
    <row r="8" spans="1:13" ht="20.85" customHeight="1" x14ac:dyDescent="0.2">
      <c r="A8" s="122" t="s">
        <v>248</v>
      </c>
      <c r="B8" s="123"/>
      <c r="C8" s="123"/>
      <c r="D8" s="123"/>
      <c r="E8" s="123"/>
      <c r="F8" s="123"/>
      <c r="G8" s="124"/>
      <c r="H8" s="125"/>
      <c r="I8" s="27">
        <f>SUM(I3:I7)</f>
        <v>0</v>
      </c>
      <c r="J8" s="95" t="s">
        <v>230</v>
      </c>
      <c r="K8" s="27">
        <f>SUM(K3:K7)</f>
        <v>0</v>
      </c>
      <c r="L8" s="26" t="s">
        <v>230</v>
      </c>
      <c r="M8" s="27">
        <f t="shared" si="3"/>
        <v>0</v>
      </c>
    </row>
    <row r="9" spans="1:13" ht="44.85" customHeight="1" x14ac:dyDescent="0.2">
      <c r="I9" s="29" t="s">
        <v>230</v>
      </c>
    </row>
    <row r="10" spans="1:13" ht="41.85" customHeight="1" x14ac:dyDescent="0.2"/>
    <row r="11" spans="1:13" ht="21.6" customHeight="1" x14ac:dyDescent="0.2"/>
    <row r="12" spans="1:13" ht="41.1" customHeight="1" x14ac:dyDescent="0.2"/>
    <row r="13" spans="1:13" ht="22.35" customHeight="1" x14ac:dyDescent="0.2"/>
    <row r="14" spans="1:13" ht="44.1" customHeight="1" x14ac:dyDescent="0.2"/>
    <row r="15" spans="1:13" ht="45.6" customHeight="1" x14ac:dyDescent="0.2"/>
    <row r="16" spans="1:13" ht="44.85" customHeight="1" x14ac:dyDescent="0.2"/>
    <row r="17" ht="18.600000000000001" customHeight="1" x14ac:dyDescent="0.2"/>
    <row r="18" ht="44.25" customHeight="1" x14ac:dyDescent="0.2"/>
    <row r="19" ht="20.25" customHeight="1" x14ac:dyDescent="0.2"/>
    <row r="20" ht="18.75" customHeight="1" x14ac:dyDescent="0.2"/>
    <row r="21" ht="31.5" customHeight="1" x14ac:dyDescent="0.2"/>
    <row r="22" ht="19.5" customHeight="1" x14ac:dyDescent="0.2"/>
  </sheetData>
  <sheetProtection selectLockedCells="1" selectUnlockedCells="1"/>
  <mergeCells count="1">
    <mergeCell ref="A8:H8"/>
  </mergeCells>
  <pageMargins left="0.44791666666666669" right="0.38541666666666669" top="0.4375" bottom="0.75" header="0.3" footer="0.3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"/>
  <sheetViews>
    <sheetView view="pageLayout" zoomScaleNormal="100" workbookViewId="0">
      <selection activeCell="J3" sqref="J3"/>
    </sheetView>
  </sheetViews>
  <sheetFormatPr defaultColWidth="11.42578125" defaultRowHeight="12.75" x14ac:dyDescent="0.2"/>
  <cols>
    <col min="1" max="1" width="4.5703125" style="39" customWidth="1"/>
    <col min="2" max="2" width="44.140625" style="39" customWidth="1"/>
    <col min="3" max="3" width="11.42578125" style="39"/>
    <col min="4" max="4" width="6.7109375" style="39" customWidth="1"/>
    <col min="5" max="5" width="14.28515625" style="39" customWidth="1"/>
    <col min="6" max="6" width="5" style="39" customWidth="1"/>
    <col min="7" max="7" width="6.42578125" style="39" customWidth="1"/>
    <col min="8" max="8" width="7.28515625" style="39" customWidth="1"/>
    <col min="9" max="9" width="9.42578125" style="39" customWidth="1"/>
    <col min="10" max="10" width="6.140625" style="39" customWidth="1"/>
    <col min="11" max="11" width="9" style="39" customWidth="1"/>
    <col min="12" max="12" width="7.140625" style="39" customWidth="1"/>
    <col min="13" max="13" width="9" style="39" customWidth="1"/>
    <col min="14" max="16384" width="11.42578125" style="39"/>
  </cols>
  <sheetData>
    <row r="1" spans="1:13" ht="25.5" customHeight="1" x14ac:dyDescent="0.2">
      <c r="A1" s="106" t="s">
        <v>283</v>
      </c>
    </row>
    <row r="2" spans="1:13" ht="23.85" customHeight="1" x14ac:dyDescent="0.2">
      <c r="A2" s="51" t="s">
        <v>3</v>
      </c>
      <c r="B2" s="52" t="s">
        <v>4</v>
      </c>
      <c r="C2" s="52" t="s">
        <v>5</v>
      </c>
      <c r="D2" s="52" t="s">
        <v>6</v>
      </c>
      <c r="E2" s="52" t="s">
        <v>7</v>
      </c>
      <c r="F2" s="52" t="s">
        <v>8</v>
      </c>
      <c r="G2" s="52" t="s">
        <v>88</v>
      </c>
      <c r="H2" s="52" t="s">
        <v>10</v>
      </c>
      <c r="I2" s="52" t="s">
        <v>11</v>
      </c>
      <c r="J2" s="52" t="s">
        <v>269</v>
      </c>
      <c r="K2" s="52" t="s">
        <v>12</v>
      </c>
      <c r="L2" s="52" t="s">
        <v>13</v>
      </c>
      <c r="M2" s="52" t="s">
        <v>14</v>
      </c>
    </row>
    <row r="3" spans="1:13" ht="44.25" customHeight="1" x14ac:dyDescent="0.2">
      <c r="A3" s="53" t="s">
        <v>15</v>
      </c>
      <c r="B3" s="107" t="s">
        <v>284</v>
      </c>
      <c r="C3" s="55"/>
      <c r="D3" s="55" t="s">
        <v>91</v>
      </c>
      <c r="E3" s="55" t="s">
        <v>264</v>
      </c>
      <c r="F3" s="108">
        <v>40</v>
      </c>
      <c r="G3" s="55" t="s">
        <v>133</v>
      </c>
      <c r="H3" s="70"/>
      <c r="I3" s="70">
        <f t="shared" ref="I3:I7" si="0">F3*H3</f>
        <v>0</v>
      </c>
      <c r="J3" s="91"/>
      <c r="K3" s="70">
        <f t="shared" ref="K3:K7" si="1">I3*J3</f>
        <v>0</v>
      </c>
      <c r="L3" s="70">
        <f t="shared" ref="L3:L7" si="2">M3/F3</f>
        <v>0</v>
      </c>
      <c r="M3" s="70">
        <f t="shared" ref="M3:M7" si="3">I3+K3</f>
        <v>0</v>
      </c>
    </row>
    <row r="4" spans="1:13" ht="39.75" customHeight="1" x14ac:dyDescent="0.2">
      <c r="A4" s="53" t="s">
        <v>20</v>
      </c>
      <c r="B4" s="107" t="s">
        <v>285</v>
      </c>
      <c r="C4" s="55"/>
      <c r="D4" s="55" t="s">
        <v>91</v>
      </c>
      <c r="E4" s="55" t="s">
        <v>265</v>
      </c>
      <c r="F4" s="108">
        <v>40</v>
      </c>
      <c r="G4" s="55" t="s">
        <v>133</v>
      </c>
      <c r="H4" s="70"/>
      <c r="I4" s="70">
        <f t="shared" si="0"/>
        <v>0</v>
      </c>
      <c r="J4" s="91"/>
      <c r="K4" s="70">
        <f t="shared" si="1"/>
        <v>0</v>
      </c>
      <c r="L4" s="70">
        <f t="shared" si="2"/>
        <v>0</v>
      </c>
      <c r="M4" s="70">
        <f t="shared" si="3"/>
        <v>0</v>
      </c>
    </row>
    <row r="5" spans="1:13" ht="43.5" customHeight="1" x14ac:dyDescent="0.2">
      <c r="A5" s="53" t="s">
        <v>22</v>
      </c>
      <c r="B5" s="107" t="s">
        <v>286</v>
      </c>
      <c r="C5" s="109"/>
      <c r="D5" s="109" t="s">
        <v>91</v>
      </c>
      <c r="E5" s="109" t="s">
        <v>266</v>
      </c>
      <c r="F5" s="110">
        <v>40</v>
      </c>
      <c r="G5" s="109" t="s">
        <v>133</v>
      </c>
      <c r="H5" s="70"/>
      <c r="I5" s="70">
        <f t="shared" si="0"/>
        <v>0</v>
      </c>
      <c r="J5" s="91"/>
      <c r="K5" s="70">
        <f t="shared" si="1"/>
        <v>0</v>
      </c>
      <c r="L5" s="70">
        <f t="shared" si="2"/>
        <v>0</v>
      </c>
      <c r="M5" s="70">
        <f t="shared" si="3"/>
        <v>0</v>
      </c>
    </row>
    <row r="6" spans="1:13" ht="51" x14ac:dyDescent="0.2">
      <c r="A6" s="53" t="s">
        <v>27</v>
      </c>
      <c r="B6" s="107" t="s">
        <v>287</v>
      </c>
      <c r="C6" s="55"/>
      <c r="D6" s="55" t="s">
        <v>91</v>
      </c>
      <c r="E6" s="55" t="s">
        <v>267</v>
      </c>
      <c r="F6" s="108">
        <v>40</v>
      </c>
      <c r="G6" s="55" t="s">
        <v>133</v>
      </c>
      <c r="H6" s="73"/>
      <c r="I6" s="70">
        <f t="shared" si="0"/>
        <v>0</v>
      </c>
      <c r="J6" s="90"/>
      <c r="K6" s="70">
        <f t="shared" si="1"/>
        <v>0</v>
      </c>
      <c r="L6" s="70">
        <f t="shared" si="2"/>
        <v>0</v>
      </c>
      <c r="M6" s="70">
        <f t="shared" si="3"/>
        <v>0</v>
      </c>
    </row>
    <row r="7" spans="1:13" ht="51" x14ac:dyDescent="0.2">
      <c r="A7" s="53" t="s">
        <v>30</v>
      </c>
      <c r="B7" s="107" t="s">
        <v>288</v>
      </c>
      <c r="C7" s="55"/>
      <c r="D7" s="55" t="s">
        <v>91</v>
      </c>
      <c r="E7" s="55" t="s">
        <v>268</v>
      </c>
      <c r="F7" s="108">
        <v>40</v>
      </c>
      <c r="G7" s="55" t="s">
        <v>133</v>
      </c>
      <c r="H7" s="73"/>
      <c r="I7" s="70">
        <f t="shared" si="0"/>
        <v>0</v>
      </c>
      <c r="J7" s="90"/>
      <c r="K7" s="70">
        <f t="shared" si="1"/>
        <v>0</v>
      </c>
      <c r="L7" s="70">
        <f t="shared" si="2"/>
        <v>0</v>
      </c>
      <c r="M7" s="70">
        <f t="shared" si="3"/>
        <v>0</v>
      </c>
    </row>
    <row r="8" spans="1:13" ht="21.4" customHeight="1" x14ac:dyDescent="0.2">
      <c r="A8" s="126" t="s">
        <v>79</v>
      </c>
      <c r="B8" s="117"/>
      <c r="C8" s="117"/>
      <c r="D8" s="117"/>
      <c r="E8" s="117"/>
      <c r="F8" s="117"/>
      <c r="G8" s="117"/>
      <c r="H8" s="127"/>
      <c r="I8" s="50">
        <f>SUM(I3:I7)</f>
        <v>0</v>
      </c>
      <c r="J8" s="50"/>
      <c r="K8" s="50">
        <f>SUM(K3:K7)</f>
        <v>0</v>
      </c>
      <c r="L8" s="50"/>
      <c r="M8" s="50">
        <f>SUM(M3:M7)</f>
        <v>0</v>
      </c>
    </row>
  </sheetData>
  <sheetProtection selectLockedCells="1" selectUnlockedCells="1"/>
  <mergeCells count="1">
    <mergeCell ref="A8:H8"/>
  </mergeCells>
  <pageMargins left="0.4375" right="0.40625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1</vt:lpstr>
      <vt:lpstr>Pakiet 1A</vt:lpstr>
      <vt:lpstr>Pakiet 2</vt:lpstr>
      <vt:lpstr>Pakiet 3</vt:lpstr>
      <vt:lpstr>Pakiet 4</vt:lpstr>
      <vt:lpstr>Pakiet 5</vt:lpstr>
      <vt:lpstr>Pakiet nr 6</vt:lpstr>
      <vt:lpstr>Pakiet 7</vt:lpstr>
      <vt:lpstr>Pakiet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2019-01-07T12:06:04Z</cp:lastPrinted>
  <dcterms:created xsi:type="dcterms:W3CDTF">2019-01-07T08:20:04Z</dcterms:created>
  <dcterms:modified xsi:type="dcterms:W3CDTF">2019-01-10T07:55:29Z</dcterms:modified>
</cp:coreProperties>
</file>